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Roll forward - Summary" sheetId="1" r:id="rId1"/>
    <sheet name="Roll forward - Trending" sheetId="2" r:id="rId3"/>
    <sheet name="Roll forward -Transaction Level" sheetId="3" r:id="rId4"/>
    <sheet name="Parameters" sheetId="4" r:id="rId5"/>
  </sheets>
  <definedNames>
    <definedName name="_xlnm._FilterDatabase" localSheetId="2" hidden="1">'Roll forward -Transaction Level'!$A$8:$S$77</definedName>
  </definedNames>
  <calcPr fullCalcOnLoad="1"/>
</workbook>
</file>

<file path=xl/sharedStrings.xml><?xml version="1.0" encoding="utf-8"?>
<sst xmlns="http://schemas.openxmlformats.org/spreadsheetml/2006/main" count="273" uniqueCount="273">
  <si>
    <t>Roll Forward report</t>
  </si>
  <si>
    <t/>
  </si>
  <si>
    <t>EZLease Lease Accounting v9.1.2</t>
  </si>
  <si>
    <t>Database:</t>
  </si>
  <si>
    <t>EZ_505385</t>
  </si>
  <si>
    <t>Finance and operating leases</t>
  </si>
  <si>
    <t>Date run:</t>
  </si>
  <si>
    <t>12 periods:</t>
  </si>
  <si>
    <t xml:space="preserve"> to </t>
  </si>
  <si>
    <t>BALANCE SHEET</t>
  </si>
  <si>
    <t>Category</t>
  </si>
  <si>
    <t>Account Title</t>
  </si>
  <si>
    <t>Account Number</t>
  </si>
  <si>
    <t>Opening Balance</t>
  </si>
  <si>
    <t>Activity</t>
  </si>
  <si>
    <t>Closing Balance</t>
  </si>
  <si>
    <t>% Change</t>
  </si>
  <si>
    <t>ASSET</t>
  </si>
  <si>
    <t>Operating Right-of-Use Asset</t>
  </si>
  <si>
    <t>1100</t>
  </si>
  <si>
    <t>Operating Accumulated Amortization</t>
  </si>
  <si>
    <t>1110</t>
  </si>
  <si>
    <t>Finance Right-of-Use Asset</t>
  </si>
  <si>
    <t>1000</t>
  </si>
  <si>
    <t>Finance Accumulated Amortization</t>
  </si>
  <si>
    <t>1010</t>
  </si>
  <si>
    <t>Impairment Allowance</t>
  </si>
  <si>
    <t>Total</t>
  </si>
  <si>
    <t>LIABILITY</t>
  </si>
  <si>
    <t>Operating Current Liability</t>
  </si>
  <si>
    <t>2100</t>
  </si>
  <si>
    <t>Operating Long Term Liability</t>
  </si>
  <si>
    <t>2110</t>
  </si>
  <si>
    <t>Finance Current Liability</t>
  </si>
  <si>
    <t>2000</t>
  </si>
  <si>
    <t>Finance Long Term Liability</t>
  </si>
  <si>
    <t>2010</t>
  </si>
  <si>
    <t>Finance Accrued Interest</t>
  </si>
  <si>
    <t>2020</t>
  </si>
  <si>
    <t>INCOME STATEMENT</t>
  </si>
  <si>
    <t>P&amp;L</t>
  </si>
  <si>
    <t>Operating Lease Cost</t>
  </si>
  <si>
    <t>4110</t>
  </si>
  <si>
    <t>Interest Expense</t>
  </si>
  <si>
    <t>3010</t>
  </si>
  <si>
    <t>Amortization Expense</t>
  </si>
  <si>
    <t>3000</t>
  </si>
  <si>
    <t>Termination Gain/Loss</t>
  </si>
  <si>
    <t>Impairment Loss</t>
  </si>
  <si>
    <t>Exec cost #1</t>
  </si>
  <si>
    <t>Nonlease component #1</t>
  </si>
  <si>
    <t>4220</t>
  </si>
  <si>
    <t>Variable Payment #1</t>
  </si>
  <si>
    <t>Variable Payment #2</t>
  </si>
  <si>
    <t>Variable CPI</t>
  </si>
  <si>
    <t>Variable Excess Usage</t>
  </si>
  <si>
    <t>Variable Maintenance</t>
  </si>
  <si>
    <t>Variable Pct Sales</t>
  </si>
  <si>
    <t>Variable Taxes</t>
  </si>
  <si>
    <t>PAYMENTS</t>
  </si>
  <si>
    <t>Cash Operating Payment</t>
  </si>
  <si>
    <t>4010</t>
  </si>
  <si>
    <t>Cash Finance Payment</t>
  </si>
  <si>
    <t>4000</t>
  </si>
  <si>
    <t>Cash Variable Payment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</si>
  <si>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</si>
  <si>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</si>
  <si>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</si>
  <si>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</si>
  <si>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</si>
  <si>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</si>
  <si>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</si>
  <si>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</si>
  <si>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</si>
  <si>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</si>
  <si>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</si>
  <si>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</si>
  <si>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Transaction</t>
  </si>
  <si>
    <t>Lease Number</t>
  </si>
  <si>
    <t>Setup of operating lease</t>
  </si>
  <si>
    <t>011_Laptops</t>
  </si>
  <si>
    <t>012_Headquarters Office</t>
  </si>
  <si>
    <t>Capitalization of operating lease</t>
  </si>
  <si>
    <t>013_Warehouse North</t>
  </si>
  <si>
    <t>Operating Right-of-Use Asset Total</t>
  </si>
  <si>
    <t>Operating expense accrual and payment</t>
  </si>
  <si>
    <t>Operating expense accrual</t>
  </si>
  <si>
    <t>Operating Accumulated Amortization Total</t>
  </si>
  <si>
    <t>Setup of finance lease</t>
  </si>
  <si>
    <t>014_Copier Model EZ202</t>
  </si>
  <si>
    <t>Finance Right-of-Use Asset Total</t>
  </si>
  <si>
    <t>Amortization accrual</t>
  </si>
  <si>
    <t>Finance Accumulated Amortization Total</t>
  </si>
  <si>
    <t>ASSET Total</t>
  </si>
  <si>
    <t>Reclassification of operating liability from long term to current</t>
  </si>
  <si>
    <t>Operating Current Liability Total</t>
  </si>
  <si>
    <t>Operating Long Term Liability Total</t>
  </si>
  <si>
    <t>Finance lease rent payment(s)</t>
  </si>
  <si>
    <t>Reclassification of finance liability from long term to current</t>
  </si>
  <si>
    <t>Finance Current Liability Total</t>
  </si>
  <si>
    <t>Finance Long Term Liability Total</t>
  </si>
  <si>
    <t>Interest accrual</t>
  </si>
  <si>
    <t>Finance Accrued Interest Total</t>
  </si>
  <si>
    <t>LIABILITY Total</t>
  </si>
  <si>
    <t>Amortization Expense Total</t>
  </si>
  <si>
    <t>Interest Expense Total</t>
  </si>
  <si>
    <t>Operating Lease Cost Total</t>
  </si>
  <si>
    <t>Deferred Rent</t>
  </si>
  <si>
    <t>2120</t>
  </si>
  <si>
    <t>Deferred Rent Total</t>
  </si>
  <si>
    <t>Operating lease rent payment(s)</t>
  </si>
  <si>
    <t>Nonlease component #1 Total</t>
  </si>
  <si>
    <t>P&amp;L Total</t>
  </si>
  <si>
    <t>Cash Operating Payment Total</t>
  </si>
  <si>
    <t>Cash Finance Payment Total</t>
  </si>
  <si>
    <t>PAYMENTS Total</t>
  </si>
  <si>
    <t>Parameters</t>
  </si>
  <si>
    <t>Below is a comprehensive list of available settings chosen for this report</t>
  </si>
  <si>
    <t>Basic report options</t>
  </si>
  <si>
    <t>Report title</t>
  </si>
  <si>
    <t>Report type</t>
  </si>
  <si>
    <t>Lease types included</t>
  </si>
  <si>
    <t>Selection</t>
  </si>
  <si>
    <t>All leases</t>
  </si>
  <si>
    <t>Display</t>
  </si>
  <si>
    <t>Lease detail</t>
  </si>
  <si>
    <t>Date run</t>
  </si>
  <si>
    <t>Database</t>
  </si>
  <si>
    <t>Report duration</t>
  </si>
  <si>
    <t>Report periods</t>
  </si>
  <si>
    <t>Fixed by month</t>
  </si>
  <si>
    <t>Period ends:</t>
  </si>
  <si>
    <t>EZLease version</t>
  </si>
  <si>
    <t>Accounting method</t>
  </si>
  <si>
    <t>ASC 842 Standard</t>
  </si>
  <si>
    <t>Lease type</t>
  </si>
  <si>
    <t>Lessee</t>
  </si>
  <si>
    <t>Special report options</t>
  </si>
  <si>
    <t>Case sensitive matches</t>
  </si>
  <si>
    <t>Yes</t>
  </si>
  <si>
    <t>Select lease numbers starting with</t>
  </si>
  <si>
    <t>Select leases with asset classes</t>
  </si>
  <si>
    <t>Select leases with financial groups</t>
  </si>
  <si>
    <t>Select leases in account number groups</t>
  </si>
  <si>
    <t>Select leases with Lessor names</t>
  </si>
  <si>
    <t>Exclude month-to-month leases</t>
  </si>
  <si>
    <t>No</t>
  </si>
  <si>
    <t>Treat AROs as expiring on scheduled end date</t>
  </si>
  <si>
    <t>Display ARO detail by layer</t>
  </si>
  <si>
    <t>UDF 1 matches</t>
  </si>
  <si>
    <t>UDF 2 matches</t>
  </si>
  <si>
    <t>UDF 3 matches</t>
  </si>
  <si>
    <t>UDF 4 matches</t>
  </si>
  <si>
    <t>UDF 5 matches</t>
  </si>
  <si>
    <t>UDF 6 matches</t>
  </si>
  <si>
    <t>UDF 7 matches</t>
  </si>
  <si>
    <t>UDF 8 matches</t>
  </si>
  <si>
    <t>UDF 9 matches</t>
  </si>
  <si>
    <t>UDF 10 matches</t>
  </si>
  <si>
    <t xml:space="preserve">User-defined date #1  matches</t>
  </si>
  <si>
    <t xml:space="preserve">User-defined date #2  matches</t>
  </si>
  <si>
    <t>Operating lease classification</t>
  </si>
  <si>
    <t>Normal</t>
  </si>
  <si>
    <t>Use revisions</t>
  </si>
  <si>
    <t>All</t>
  </si>
  <si>
    <t>Operating lease selection</t>
  </si>
  <si>
    <t>Include regular operating</t>
  </si>
  <si>
    <t>Include short term</t>
  </si>
  <si>
    <t>Leveled/non-leveled</t>
  </si>
  <si>
    <t>Both</t>
  </si>
  <si>
    <t>System Options</t>
  </si>
  <si>
    <t>Selections tab</t>
  </si>
  <si>
    <t>Accounting methodology</t>
  </si>
  <si>
    <t>USGAAP</t>
  </si>
  <si>
    <t>Years in future rent report</t>
  </si>
  <si>
    <t>Default amortization method</t>
  </si>
  <si>
    <t>Straight Line</t>
  </si>
  <si>
    <t>Accrual calculation period</t>
  </si>
  <si>
    <t>Month</t>
  </si>
  <si>
    <t>Rent commitments by</t>
  </si>
  <si>
    <t>12 months</t>
  </si>
  <si>
    <t>360 day year</t>
  </si>
  <si>
    <t>Exec costs separately in future rent</t>
  </si>
  <si>
    <t>Lease incentives separate</t>
  </si>
  <si>
    <t>Include future leases</t>
  </si>
  <si>
    <t>Smooth rent leveling</t>
  </si>
  <si>
    <t>Separate level rent from operating</t>
  </si>
  <si>
    <t>XML spreadsheet output</t>
  </si>
  <si>
    <t>Report depreciation after expiration</t>
  </si>
  <si>
    <t>Descending balances in amortization schedule</t>
  </si>
  <si>
    <t>Descriptive fields in spreadsheets</t>
  </si>
  <si>
    <t>Fiscal Dates tab</t>
  </si>
  <si>
    <t>Fiscal periods</t>
  </si>
  <si>
    <t>Calendar</t>
  </si>
  <si>
    <t>Last day of fiscal year</t>
  </si>
  <si>
    <t>December 31</t>
  </si>
  <si>
    <t>Preferred report dates</t>
  </si>
  <si>
    <t>Fixed</t>
  </si>
  <si>
    <t>New Standard tab</t>
  </si>
  <si>
    <t>ASC 842 implementation date</t>
  </si>
  <si>
    <t>1/1/2022</t>
  </si>
  <si>
    <t>ASC 842 application date</t>
  </si>
  <si>
    <t>Default standard</t>
  </si>
  <si>
    <t>ASC 842</t>
  </si>
  <si>
    <t>Default contingent rent: building</t>
  </si>
  <si>
    <t>Default contingent rent: land</t>
  </si>
  <si>
    <t>Display executory costs</t>
  </si>
  <si>
    <t>Display nonlease components</t>
  </si>
  <si>
    <t>Prompt to confirm classification</t>
  </si>
  <si>
    <t>Enable low value</t>
  </si>
  <si>
    <t>Low value threshold</t>
  </si>
  <si>
    <t>Text tab</t>
  </si>
  <si>
    <t>Maximum interest rate</t>
  </si>
  <si>
    <t>UDF 1 title</t>
  </si>
  <si>
    <t>UDF 2 title</t>
  </si>
  <si>
    <t>UDF 3 title</t>
  </si>
  <si>
    <t>UDF 4 title</t>
  </si>
  <si>
    <t>UDF 5 title</t>
  </si>
  <si>
    <t>UDF 6 title</t>
  </si>
  <si>
    <t>UDF 7 title</t>
  </si>
  <si>
    <t>UDF 8 title</t>
  </si>
  <si>
    <t>UDF 9 title</t>
  </si>
  <si>
    <t>UDF 10 title</t>
  </si>
  <si>
    <t>UDF date #1 title</t>
  </si>
  <si>
    <t>UDF date #2 title</t>
  </si>
  <si>
    <t>Number of executory costs</t>
  </si>
  <si>
    <t>Executory cost 1 title</t>
  </si>
  <si>
    <t>Number of nonlease components</t>
  </si>
  <si>
    <t>Component 1 title</t>
  </si>
  <si>
    <t>Variable payments #1 title</t>
  </si>
  <si>
    <t>Variable payments #2 title</t>
  </si>
  <si>
    <t>Displayed company name</t>
  </si>
  <si>
    <t>University of New Haven</t>
  </si>
  <si>
    <t>UDF Choices tab</t>
  </si>
  <si>
    <t>Selection list for asset class</t>
  </si>
  <si>
    <t>Selection list for financial group</t>
  </si>
  <si>
    <t>Selection list for UDF #1</t>
  </si>
  <si>
    <t>Selection list for UDF #2</t>
  </si>
  <si>
    <t>Selection list for UDF #3</t>
  </si>
  <si>
    <t>Selection list for UDF #4</t>
  </si>
  <si>
    <t>Selection list for UDF #5</t>
  </si>
  <si>
    <t>Selection list for UDF #6</t>
  </si>
  <si>
    <t>Selection list for UDF #7</t>
  </si>
  <si>
    <t>Selection list for UDF #8</t>
  </si>
  <si>
    <t>Selection list for UDF #9</t>
  </si>
  <si>
    <t>Selection list for UDF #10</t>
  </si>
  <si>
    <t>Notice Dates tab</t>
  </si>
  <si>
    <t>Check for notice dates</t>
  </si>
  <si>
    <t>Notify of rent changes</t>
  </si>
  <si>
    <t>Rent changes days before</t>
  </si>
  <si>
    <t>Rent changes days after</t>
  </si>
  <si>
    <t>Notify of expirations</t>
  </si>
  <si>
    <t>Expirations days before</t>
  </si>
  <si>
    <t>Expirations days after</t>
  </si>
  <si>
    <t>Notify of ARO ends</t>
  </si>
  <si>
    <t>ARO ends days before</t>
  </si>
  <si>
    <t>ARO ends days after</t>
  </si>
  <si>
    <t>ARO tab</t>
  </si>
  <si>
    <t>ARO accretion compounding</t>
  </si>
  <si>
    <t>Monthly</t>
  </si>
  <si>
    <t>ARO rates shown</t>
  </si>
  <si>
    <t>Post-compounding</t>
  </si>
  <si>
    <t>Start calculating ARO expense</t>
  </si>
  <si>
    <t>Day of ARO setup</t>
  </si>
  <si>
    <t>Economic penalty test</t>
  </si>
  <si>
    <t xml:space="preserve">  Cover percent of useful life</t>
  </si>
  <si>
    <t xml:space="preserve">  Cover months</t>
  </si>
  <si>
    <t xml:space="preserve">  Skip test if less than</t>
  </si>
  <si>
    <t>Accrete after end date using Inflation</t>
  </si>
  <si>
    <t>IFRS rate change recalculation</t>
  </si>
  <si>
    <t>Group-specific rates</t>
  </si>
  <si>
    <t>Group-specific rates using</t>
  </si>
  <si>
    <t>UDF #1</t>
  </si>
</sst>
</file>

<file path=xl/styles.xml><?xml version="1.0" encoding="utf-8"?>
<styleSheet xmlns="http://schemas.openxmlformats.org/spreadsheetml/2006/main">
  <numFmts count="1">
    <numFmt numFmtId="164" formatCode="mm/dd/yyyy"/>
  </numFmts>
  <fonts count="4">
    <font>
      <sz val="11"/>
      <name val="Calibri"/>
    </font>
    <font>
      <b/>
      <sz val="11"/>
      <name val="Calibri"/>
    </font>
    <font>
      <i/>
      <sz val="11"/>
      <name val="Calibri"/>
    </font>
    <font>
      <b/>
      <sz val="12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32">
    <xf numFmtId="0" applyNumberFormat="1" fontId="0" applyFont="1" xfId="0" applyProtection="1"/>
    <xf numFmtId="164" applyNumberFormat="1" fontId="0" applyFont="1" xfId="0" applyProtection="1"/>
    <xf numFmtId="4" applyNumberFormat="1" fontId="0" applyFont="1" xfId="0" applyProtection="1"/>
    <xf numFmtId="9" applyNumberFormat="1" fontId="0" applyFont="1" xfId="0" applyProtection="1"/>
    <xf numFmtId="9" applyNumberFormat="1" fontId="1" applyFont="1" xfId="0" applyProtection="1"/>
    <xf numFmtId="9" applyNumberFormat="1" fontId="1" applyFont="1" xfId="0" applyProtection="1">
      <alignment wrapText="1"/>
    </xf>
    <xf numFmtId="0" applyNumberFormat="1" fontId="0" applyFont="1" borderId="1" applyBorder="1" xfId="0" applyProtection="1" applyAlignment="1">
      <alignment horizontal="center"/>
    </xf>
    <xf numFmtId="0" applyNumberFormat="1" fontId="0" applyFont="1" fillId="2" applyFill="1" borderId="1" applyBorder="1" xfId="0" applyProtection="1"/>
    <xf numFmtId="0" applyNumberFormat="1" fontId="0" applyFont="1" fillId="3" applyFill="1" borderId="1" applyBorder="1" xfId="0" applyProtection="1"/>
    <xf numFmtId="0" applyNumberFormat="1" fontId="1" applyFont="1" fillId="3" applyFill="1" borderId="1" applyBorder="1" xfId="0" applyProtection="1">
      <alignment wrapText="1"/>
    </xf>
    <xf numFmtId="0" applyNumberFormat="1" fontId="0" applyFont="1" borderId="1" applyBorder="1" xfId="0" applyProtection="1"/>
    <xf numFmtId="4" applyNumberFormat="1" fontId="0" applyFont="1" borderId="1" applyBorder="1" xfId="0" applyProtection="1"/>
    <xf numFmtId="4" applyNumberFormat="1" fontId="0" applyFont="1" fillId="2" applyFill="1" borderId="1" applyBorder="1" xfId="0" applyProtection="1" applyAlignment="1">
      <alignment horizontal="right"/>
    </xf>
    <xf numFmtId="4" applyNumberFormat="1" fontId="0" applyFont="1" fillId="3" applyFill="1" borderId="1" applyBorder="1" xfId="0" applyProtection="1"/>
    <xf numFmtId="4" applyNumberFormat="1" fontId="1" applyFont="1" fillId="3" applyFill="1" borderId="1" applyBorder="1" xfId="0" applyProtection="1">
      <alignment wrapText="1"/>
    </xf>
    <xf numFmtId="9" applyNumberFormat="1" fontId="0" applyFont="1" borderId="1" applyBorder="1" xfId="0" applyProtection="1"/>
    <xf numFmtId="9" applyNumberFormat="1" fontId="0" applyFont="1" fillId="2" applyFill="1" borderId="1" applyBorder="1" xfId="0" applyProtection="1" applyAlignment="1">
      <alignment horizontal="right"/>
    </xf>
    <xf numFmtId="9" applyNumberFormat="1" fontId="0" applyFont="1" fillId="3" applyFill="1" borderId="1" applyBorder="1" xfId="0" applyProtection="1"/>
    <xf numFmtId="9" applyNumberFormat="1" fontId="1" applyFont="1" fillId="3" applyFill="1" borderId="1" applyBorder="1" xfId="0" applyProtection="1">
      <alignment wrapText="1"/>
    </xf>
    <xf numFmtId="0" applyNumberFormat="1" fontId="1" applyFont="1" fillId="3" applyFill="1" borderId="1" applyBorder="1" xfId="0" applyProtection="1"/>
    <xf numFmtId="4" applyNumberFormat="1" fontId="1" applyFont="1" fillId="3" applyFill="1" borderId="1" applyBorder="1" xfId="0" applyProtection="1"/>
    <xf numFmtId="9" applyNumberFormat="1" fontId="1" applyFont="1" fillId="3" applyFill="1" borderId="1" applyBorder="1" xfId="0" applyProtection="1"/>
    <xf numFmtId="0" applyNumberFormat="1" fontId="1" applyFont="1" xfId="0" applyProtection="1"/>
    <xf numFmtId="4" applyNumberFormat="1" fontId="1" applyFont="1" xfId="0" applyProtection="1"/>
    <xf numFmtId="0" applyNumberFormat="1" fontId="2" applyFont="1" xfId="0" applyProtection="1"/>
    <xf numFmtId="4" applyNumberFormat="1" fontId="2" applyFont="1" xfId="0" applyProtection="1"/>
    <xf numFmtId="164" applyNumberFormat="1" fontId="0" applyFont="1" xfId="0" applyProtection="1" applyAlignment="1">
      <alignment horizontal="left"/>
    </xf>
    <xf numFmtId="4" applyNumberFormat="1" fontId="0" applyFont="1" fillId="2" applyFill="1" borderId="1" applyBorder="1" xfId="0" applyProtection="1"/>
    <xf numFmtId="4" applyNumberFormat="1" fontId="0" applyFont="1" borderId="1" applyBorder="1" xfId="0" applyProtection="1" applyAlignment="1">
      <alignment horizontal="center"/>
    </xf>
    <xf numFmtId="0" applyNumberFormat="1" fontId="1" applyFont="1" xfId="0" applyProtection="1">
      <alignment wrapText="1"/>
    </xf>
    <xf numFmtId="4" applyNumberFormat="1" fontId="0" applyFont="1" fillId="2" applyFill="1" borderId="1" applyBorder="1" xfId="0" applyProtection="1" applyAlignment="1">
      <alignment horizontal="center"/>
    </xf>
    <xf numFmtId="0" applyNumberFormat="1" fontId="3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42"/>
  <sheetViews>
    <sheetView workbookViewId="0" tabSelected="0" showGridLines="0">
      <pane ySplit="7" topLeftCell="A8" state="frozen" activePane="bottomLeft"/>
      <selection pane="bottomLeft" activeCell="A8" sqref="A8"/>
    </sheetView>
  </sheetViews>
  <sheetFormatPr defaultRowHeight="15"/>
  <cols>
    <col min="1" max="1" width="15.7099999785423" customWidth="1"/>
    <col min="2" max="2" width="30.7099999785423" customWidth="1"/>
    <col min="3" max="3" width="15.7099999785423" customWidth="1"/>
    <col min="4" max="4" width="15.7099999785423" customWidth="1" style="2"/>
    <col min="5" max="5" width="15.7099999785423" customWidth="1" style="2"/>
    <col min="6" max="6" width="15.7099999785423" customWidth="1" style="2"/>
    <col min="7" max="7" width="11.7099999785423" customWidth="1" style="3"/>
  </cols>
  <sheetData>
    <row r="1">
      <c r="A1" s="22" t="s">
        <v>0</v>
      </c>
      <c r="D1" s="23" t="s">
        <v>1</v>
      </c>
    </row>
    <row r="2">
      <c r="A2" s="0" t="s">
        <v>2</v>
      </c>
      <c r="C2" s="24" t="s">
        <v>3</v>
      </c>
      <c r="D2" s="2" t="s">
        <v>4</v>
      </c>
    </row>
    <row r="3">
      <c r="A3" s="0" t="s">
        <v>5</v>
      </c>
      <c r="C3" s="24" t="s">
        <v>6</v>
      </c>
      <c r="D3" s="26">
        <v>45161.7056069329</v>
      </c>
    </row>
    <row r="4">
      <c r="C4" s="24" t="s">
        <v>7</v>
      </c>
      <c r="D4" s="1">
        <v>44562</v>
      </c>
      <c r="E4" s="25" t="s">
        <v>8</v>
      </c>
      <c r="F4" s="1">
        <v>44926</v>
      </c>
    </row>
    <row r="6">
      <c r="A6" s="6" t="s">
        <v>9</v>
      </c>
      <c r="B6" s="10"/>
      <c r="C6" s="10"/>
      <c r="D6" s="11"/>
      <c r="E6" s="11"/>
      <c r="F6" s="11"/>
      <c r="G6" s="15"/>
    </row>
    <row r="7">
      <c r="A7" s="7" t="s">
        <v>10</v>
      </c>
      <c r="B7" s="7" t="s">
        <v>11</v>
      </c>
      <c r="C7" s="7" t="s">
        <v>12</v>
      </c>
      <c r="D7" s="12" t="s">
        <v>13</v>
      </c>
      <c r="E7" s="12" t="s">
        <v>14</v>
      </c>
      <c r="F7" s="12" t="s">
        <v>15</v>
      </c>
      <c r="G7" s="16" t="s">
        <v>16</v>
      </c>
    </row>
    <row r="8">
      <c r="A8" s="8" t="s">
        <v>17</v>
      </c>
      <c r="B8" s="8" t="s">
        <v>18</v>
      </c>
      <c r="C8" s="8" t="s">
        <v>19</v>
      </c>
      <c r="D8" s="13">
        <v>0</v>
      </c>
      <c r="E8" s="13">
        <v>551837.35</v>
      </c>
      <c r="F8" s="13">
        <v>551837.35</v>
      </c>
      <c r="G8" s="17">
        <f>IFERROR(IF(E8/D8&gt;1000%,"&gt;1000%",E8/D8),"")</f>
      </c>
    </row>
    <row r="9">
      <c r="A9" s="8" t="s">
        <v>17</v>
      </c>
      <c r="B9" s="8" t="s">
        <v>20</v>
      </c>
      <c r="C9" s="8" t="s">
        <v>21</v>
      </c>
      <c r="D9" s="13">
        <v>0</v>
      </c>
      <c r="E9" s="13">
        <v>-48727.15</v>
      </c>
      <c r="F9" s="13">
        <v>-48727.15</v>
      </c>
      <c r="G9" s="17">
        <f>IFERROR(IF(E9/D9&gt;1000%,"&gt;1000%",E9/D9),"")</f>
      </c>
    </row>
    <row r="10">
      <c r="A10" s="8" t="s">
        <v>17</v>
      </c>
      <c r="B10" s="8" t="s">
        <v>22</v>
      </c>
      <c r="C10" s="8" t="s">
        <v>23</v>
      </c>
      <c r="D10" s="13">
        <v>0</v>
      </c>
      <c r="E10" s="13">
        <v>8903.72</v>
      </c>
      <c r="F10" s="13">
        <v>8903.72</v>
      </c>
      <c r="G10" s="17">
        <f>IFERROR(IF(E10/D10&gt;1000%,"&gt;1000%",E10/D10),"")</f>
      </c>
    </row>
    <row r="11">
      <c r="A11" s="8" t="s">
        <v>17</v>
      </c>
      <c r="B11" s="8" t="s">
        <v>24</v>
      </c>
      <c r="C11" s="8" t="s">
        <v>25</v>
      </c>
      <c r="D11" s="13">
        <v>0</v>
      </c>
      <c r="E11" s="13">
        <v>-1731.28</v>
      </c>
      <c r="F11" s="13">
        <v>-1731.28</v>
      </c>
      <c r="G11" s="17">
        <f>IFERROR(IF(E11/D11&gt;1000%,"&gt;1000%",E11/D11),"")</f>
      </c>
    </row>
    <row r="12">
      <c r="A12" s="8" t="s">
        <v>17</v>
      </c>
      <c r="B12" s="8" t="s">
        <v>26</v>
      </c>
      <c r="C12" s="8"/>
      <c r="D12" s="13">
        <v>0</v>
      </c>
      <c r="E12" s="13">
        <v>0</v>
      </c>
      <c r="F12" s="13">
        <v>0</v>
      </c>
      <c r="G12" s="17">
        <f>IFERROR(IF(E12/D12&gt;1000%,"&gt;1000%",E12/D12),"")</f>
      </c>
    </row>
    <row r="13" s="5" customFormat="1">
      <c r="A13" s="9" t="s">
        <v>17</v>
      </c>
      <c r="B13" s="9" t="s">
        <v>27</v>
      </c>
      <c r="C13" s="9"/>
      <c r="D13" s="14">
        <f>SUM(D8:D12)</f>
      </c>
      <c r="E13" s="14">
        <f>SUM(E8:E12)</f>
      </c>
      <c r="F13" s="14">
        <f>SUM(F8:F12)</f>
      </c>
      <c r="G13" s="18">
        <f>IFERROR(IF(E13/D13&gt;1000%,"&gt;1000%",E13/D13),"")</f>
      </c>
    </row>
    <row r="14">
      <c r="A14" s="10"/>
      <c r="B14" s="10"/>
      <c r="C14" s="10"/>
      <c r="D14" s="11"/>
      <c r="E14" s="11"/>
      <c r="F14" s="11"/>
      <c r="G14" s="15"/>
    </row>
    <row r="15">
      <c r="A15" s="8" t="s">
        <v>28</v>
      </c>
      <c r="B15" s="8" t="s">
        <v>29</v>
      </c>
      <c r="C15" s="8" t="s">
        <v>30</v>
      </c>
      <c r="D15" s="13">
        <v>0</v>
      </c>
      <c r="E15" s="13">
        <v>-51361.79</v>
      </c>
      <c r="F15" s="13">
        <v>-51361.79</v>
      </c>
      <c r="G15" s="17">
        <f>IFERROR(IF(E15/D15&gt;1000%,"&gt;1000%",E15/D15),"")</f>
      </c>
    </row>
    <row r="16">
      <c r="A16" s="8" t="s">
        <v>28</v>
      </c>
      <c r="B16" s="8" t="s">
        <v>31</v>
      </c>
      <c r="C16" s="8" t="s">
        <v>32</v>
      </c>
      <c r="D16" s="13">
        <v>0</v>
      </c>
      <c r="E16" s="13">
        <v>-508179.66</v>
      </c>
      <c r="F16" s="13">
        <v>-508179.66</v>
      </c>
      <c r="G16" s="17">
        <f>IFERROR(IF(E16/D16&gt;1000%,"&gt;1000%",E16/D16),"")</f>
      </c>
    </row>
    <row r="17">
      <c r="A17" s="8" t="s">
        <v>28</v>
      </c>
      <c r="B17" s="8" t="s">
        <v>33</v>
      </c>
      <c r="C17" s="8" t="s">
        <v>34</v>
      </c>
      <c r="D17" s="13">
        <v>0</v>
      </c>
      <c r="E17" s="13">
        <v>-2907.69</v>
      </c>
      <c r="F17" s="13">
        <v>-2907.69</v>
      </c>
      <c r="G17" s="17">
        <f>IFERROR(IF(E17/D17&gt;1000%,"&gt;1000%",E17/D17),"")</f>
      </c>
    </row>
    <row r="18">
      <c r="A18" s="8" t="s">
        <v>28</v>
      </c>
      <c r="B18" s="8" t="s">
        <v>35</v>
      </c>
      <c r="C18" s="8" t="s">
        <v>36</v>
      </c>
      <c r="D18" s="13">
        <v>0</v>
      </c>
      <c r="E18" s="13">
        <v>-4323.15</v>
      </c>
      <c r="F18" s="13">
        <v>-4323.15</v>
      </c>
      <c r="G18" s="17">
        <f>IFERROR(IF(E18/D18&gt;1000%,"&gt;1000%",E18/D18),"")</f>
      </c>
    </row>
    <row r="19">
      <c r="A19" s="8" t="s">
        <v>28</v>
      </c>
      <c r="B19" s="8" t="s">
        <v>37</v>
      </c>
      <c r="C19" s="8" t="s">
        <v>38</v>
      </c>
      <c r="D19" s="13">
        <v>0</v>
      </c>
      <c r="E19" s="13">
        <v>-24.11</v>
      </c>
      <c r="F19" s="13">
        <v>-24.11</v>
      </c>
      <c r="G19" s="17">
        <f>IFERROR(IF(E19/D19&gt;1000%,"&gt;1000%",E19/D19),"")</f>
      </c>
    </row>
    <row r="20" s="4" customFormat="1">
      <c r="A20" s="19" t="s">
        <v>28</v>
      </c>
      <c r="B20" s="19" t="s">
        <v>27</v>
      </c>
      <c r="C20" s="19"/>
      <c r="D20" s="20">
        <f>SUM(D15:D19)</f>
      </c>
      <c r="E20" s="20">
        <f>SUM(E15:E19)</f>
      </c>
      <c r="F20" s="20">
        <f>SUM(F15:F19)</f>
      </c>
      <c r="G20" s="21">
        <f>IFERROR(IF(E20/D20&gt;1000%,"&gt;1000%",E20/D20),"")</f>
      </c>
    </row>
    <row r="22">
      <c r="A22" s="6" t="s">
        <v>39</v>
      </c>
      <c r="B22" s="10"/>
      <c r="C22" s="10"/>
      <c r="D22" s="11"/>
      <c r="E22" s="11"/>
      <c r="F22" s="11"/>
      <c r="G22" s="15"/>
    </row>
    <row r="23">
      <c r="A23" s="8" t="s">
        <v>40</v>
      </c>
      <c r="B23" s="8" t="s">
        <v>41</v>
      </c>
      <c r="C23" s="8" t="s">
        <v>42</v>
      </c>
      <c r="D23" s="13"/>
      <c r="E23" s="13">
        <v>69550.63</v>
      </c>
      <c r="F23" s="13">
        <v>69550.63</v>
      </c>
      <c r="G23" s="17"/>
    </row>
    <row r="24">
      <c r="A24" s="8" t="s">
        <v>40</v>
      </c>
      <c r="B24" s="8" t="s">
        <v>43</v>
      </c>
      <c r="C24" s="8" t="s">
        <v>44</v>
      </c>
      <c r="D24" s="13"/>
      <c r="E24" s="13">
        <v>185.23</v>
      </c>
      <c r="F24" s="13">
        <v>185.23</v>
      </c>
      <c r="G24" s="17"/>
    </row>
    <row r="25">
      <c r="A25" s="8" t="s">
        <v>40</v>
      </c>
      <c r="B25" s="8" t="s">
        <v>45</v>
      </c>
      <c r="C25" s="8" t="s">
        <v>46</v>
      </c>
      <c r="D25" s="13"/>
      <c r="E25" s="13">
        <v>1731.28</v>
      </c>
      <c r="F25" s="13">
        <v>1731.28</v>
      </c>
      <c r="G25" s="17"/>
    </row>
    <row r="26">
      <c r="A26" s="8" t="s">
        <v>40</v>
      </c>
      <c r="B26" s="8" t="s">
        <v>47</v>
      </c>
      <c r="C26" s="8"/>
      <c r="D26" s="13"/>
      <c r="E26" s="13">
        <v>0</v>
      </c>
      <c r="F26" s="13">
        <v>0</v>
      </c>
      <c r="G26" s="17"/>
    </row>
    <row r="27">
      <c r="A27" s="8" t="s">
        <v>40</v>
      </c>
      <c r="B27" s="8" t="s">
        <v>48</v>
      </c>
      <c r="C27" s="8"/>
      <c r="D27" s="13"/>
      <c r="E27" s="13">
        <v>0</v>
      </c>
      <c r="F27" s="13">
        <v>0</v>
      </c>
      <c r="G27" s="17"/>
    </row>
    <row r="28">
      <c r="A28" s="8" t="s">
        <v>40</v>
      </c>
      <c r="B28" s="8" t="s">
        <v>49</v>
      </c>
      <c r="C28" s="8"/>
      <c r="D28" s="13"/>
      <c r="E28" s="13">
        <v>0</v>
      </c>
      <c r="F28" s="13">
        <v>0</v>
      </c>
      <c r="G28" s="17"/>
    </row>
    <row r="29">
      <c r="A29" s="8" t="s">
        <v>40</v>
      </c>
      <c r="B29" s="8" t="s">
        <v>50</v>
      </c>
      <c r="C29" s="8" t="s">
        <v>51</v>
      </c>
      <c r="D29" s="13"/>
      <c r="E29" s="13">
        <v>9476</v>
      </c>
      <c r="F29" s="13">
        <v>9476</v>
      </c>
      <c r="G29" s="17"/>
    </row>
    <row r="30">
      <c r="A30" s="8" t="s">
        <v>40</v>
      </c>
      <c r="B30" s="8" t="s">
        <v>52</v>
      </c>
      <c r="C30" s="8"/>
      <c r="D30" s="13"/>
      <c r="E30" s="13">
        <v>0</v>
      </c>
      <c r="F30" s="13">
        <v>0</v>
      </c>
      <c r="G30" s="17"/>
    </row>
    <row r="31">
      <c r="A31" s="8" t="s">
        <v>40</v>
      </c>
      <c r="B31" s="8" t="s">
        <v>53</v>
      </c>
      <c r="C31" s="8"/>
      <c r="D31" s="13"/>
      <c r="E31" s="13">
        <v>0</v>
      </c>
      <c r="F31" s="13">
        <v>0</v>
      </c>
      <c r="G31" s="17"/>
    </row>
    <row r="32">
      <c r="A32" s="8" t="s">
        <v>40</v>
      </c>
      <c r="B32" s="8" t="s">
        <v>54</v>
      </c>
      <c r="C32" s="8"/>
      <c r="D32" s="13"/>
      <c r="E32" s="13">
        <v>0</v>
      </c>
      <c r="F32" s="13">
        <v>0</v>
      </c>
      <c r="G32" s="17"/>
    </row>
    <row r="33">
      <c r="A33" s="8" t="s">
        <v>40</v>
      </c>
      <c r="B33" s="8" t="s">
        <v>55</v>
      </c>
      <c r="C33" s="8"/>
      <c r="D33" s="13"/>
      <c r="E33" s="13">
        <v>0</v>
      </c>
      <c r="F33" s="13">
        <v>0</v>
      </c>
      <c r="G33" s="17"/>
    </row>
    <row r="34">
      <c r="A34" s="8" t="s">
        <v>40</v>
      </c>
      <c r="B34" s="8" t="s">
        <v>56</v>
      </c>
      <c r="C34" s="8"/>
      <c r="D34" s="13"/>
      <c r="E34" s="13">
        <v>0</v>
      </c>
      <c r="F34" s="13">
        <v>0</v>
      </c>
      <c r="G34" s="17"/>
    </row>
    <row r="35">
      <c r="A35" s="8" t="s">
        <v>40</v>
      </c>
      <c r="B35" s="8" t="s">
        <v>57</v>
      </c>
      <c r="C35" s="8"/>
      <c r="D35" s="13"/>
      <c r="E35" s="13">
        <v>0</v>
      </c>
      <c r="F35" s="13">
        <v>0</v>
      </c>
      <c r="G35" s="17"/>
    </row>
    <row r="36">
      <c r="A36" s="8" t="s">
        <v>40</v>
      </c>
      <c r="B36" s="8" t="s">
        <v>58</v>
      </c>
      <c r="C36" s="8"/>
      <c r="D36" s="13"/>
      <c r="E36" s="13">
        <v>0</v>
      </c>
      <c r="F36" s="13">
        <v>0</v>
      </c>
      <c r="G36" s="17"/>
    </row>
    <row r="37" s="4" customFormat="1">
      <c r="A37" s="19" t="s">
        <v>40</v>
      </c>
      <c r="B37" s="19" t="s">
        <v>27</v>
      </c>
      <c r="C37" s="19"/>
      <c r="D37" s="20"/>
      <c r="E37" s="20">
        <f>SUM(E23:E36)</f>
      </c>
      <c r="F37" s="20">
        <f>SUM(F23:F36)</f>
      </c>
      <c r="G37" s="21"/>
    </row>
    <row r="38">
      <c r="A38" s="10"/>
      <c r="B38" s="10"/>
      <c r="C38" s="10"/>
      <c r="D38" s="11"/>
      <c r="E38" s="11"/>
      <c r="F38" s="11"/>
      <c r="G38" s="15"/>
    </row>
    <row r="39">
      <c r="A39" s="8" t="s">
        <v>59</v>
      </c>
      <c r="B39" s="8" t="s">
        <v>60</v>
      </c>
      <c r="C39" s="8" t="s">
        <v>61</v>
      </c>
      <c r="D39" s="13"/>
      <c r="E39" s="13">
        <v>-74254</v>
      </c>
      <c r="F39" s="13">
        <v>-74254</v>
      </c>
      <c r="G39" s="17"/>
    </row>
    <row r="40">
      <c r="A40" s="8" t="s">
        <v>59</v>
      </c>
      <c r="B40" s="8" t="s">
        <v>62</v>
      </c>
      <c r="C40" s="8" t="s">
        <v>63</v>
      </c>
      <c r="D40" s="13"/>
      <c r="E40" s="13">
        <v>-1960</v>
      </c>
      <c r="F40" s="13">
        <v>-1960</v>
      </c>
      <c r="G40" s="17"/>
    </row>
    <row r="41">
      <c r="A41" s="8" t="s">
        <v>59</v>
      </c>
      <c r="B41" s="8" t="s">
        <v>64</v>
      </c>
      <c r="C41" s="8"/>
      <c r="D41" s="13"/>
      <c r="E41" s="13">
        <v>0</v>
      </c>
      <c r="F41" s="13">
        <v>0</v>
      </c>
      <c r="G41" s="17"/>
    </row>
    <row r="42" s="4" customFormat="1">
      <c r="A42" s="19" t="s">
        <v>59</v>
      </c>
      <c r="B42" s="19" t="s">
        <v>27</v>
      </c>
      <c r="C42" s="19"/>
      <c r="D42" s="20"/>
      <c r="E42" s="20">
        <f>SUM(E39:E41)</f>
      </c>
      <c r="F42" s="20">
        <f>SUM(F39:F41)</f>
      </c>
      <c r="G42" s="21"/>
    </row>
  </sheetData>
  <mergeCells>
    <mergeCell ref="A6:G6"/>
    <mergeCell ref="A22:G22"/>
  </mergeCells>
  <headerFooter differentOddEven="1">
    <oddFooter>&amp;LEZLease Lease Accounting v9.1.2&amp;RUniversity of New Haven</oddFooter>
    <evenFooter>&amp;LEZLease Lease Accounting v9.1.2&amp;RUniversity of New Haven</even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R43"/>
  <sheetViews>
    <sheetView workbookViewId="0" tabSelected="0" showGridLines="0">
      <pane ySplit="8" topLeftCell="A9" state="frozen" activePane="bottomLeft"/>
      <selection pane="bottomLeft" activeCell="A9" sqref="A9"/>
    </sheetView>
  </sheetViews>
  <sheetFormatPr defaultRowHeight="15"/>
  <cols>
    <col min="1" max="1" width="15.7099999785423" customWidth="1"/>
    <col min="2" max="2" width="30.7099999785423" customWidth="1"/>
    <col min="3" max="3" width="15.7099999785423" customWidth="1"/>
    <col min="4" max="4" width="15.7099999785423" customWidth="1" style="2"/>
    <col min="5" max="5" width="12.7099999785423" customWidth="1" style="2"/>
    <col min="6" max="6" width="12.7099999785423" customWidth="1" style="2"/>
    <col min="7" max="7" width="12.7099999785423" customWidth="1" style="2"/>
    <col min="8" max="8" width="12.7099999785423" customWidth="1" style="2"/>
    <col min="9" max="9" width="12.7099999785423" customWidth="1" style="2"/>
    <col min="10" max="10" width="12.7099999785423" customWidth="1" style="2"/>
    <col min="11" max="11" width="12.7099999785423" customWidth="1" style="2"/>
    <col min="12" max="12" width="12.7099999785423" customWidth="1" style="2"/>
    <col min="13" max="13" width="12.7099999785423" customWidth="1" style="2"/>
    <col min="14" max="14" width="12.7099999785423" customWidth="1" style="2"/>
    <col min="15" max="15" width="12.7099999785423" customWidth="1" style="2"/>
    <col min="16" max="16" width="12.7099999785423" customWidth="1" style="2"/>
    <col min="17" max="17" width="15.7099999785423" customWidth="1" style="2"/>
    <col min="18" max="18" width="15.7099999785423" customWidth="1"/>
  </cols>
  <sheetData>
    <row r="1">
      <c r="A1" s="22" t="s">
        <v>0</v>
      </c>
      <c r="D1" s="23" t="s">
        <v>1</v>
      </c>
    </row>
    <row r="2">
      <c r="A2" s="0" t="s">
        <v>2</v>
      </c>
      <c r="C2" s="24" t="s">
        <v>3</v>
      </c>
      <c r="D2" s="2" t="s">
        <v>4</v>
      </c>
    </row>
    <row r="3">
      <c r="A3" s="0" t="s">
        <v>5</v>
      </c>
      <c r="C3" s="24" t="s">
        <v>6</v>
      </c>
      <c r="D3" s="26">
        <v>45161.7056069329</v>
      </c>
    </row>
    <row r="4">
      <c r="C4" s="24" t="s">
        <v>7</v>
      </c>
      <c r="D4" s="1">
        <v>44562</v>
      </c>
      <c r="E4" s="25" t="s">
        <v>8</v>
      </c>
      <c r="F4" s="1">
        <v>44926</v>
      </c>
    </row>
    <row r="6">
      <c r="A6" s="6" t="s">
        <v>9</v>
      </c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>
      <c r="A7" s="10"/>
      <c r="B7" s="10"/>
      <c r="C7" s="10"/>
      <c r="D7" s="11"/>
      <c r="E7" s="28" t="s">
        <v>14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>
      <c r="A8" s="7" t="s">
        <v>10</v>
      </c>
      <c r="B8" s="7" t="s">
        <v>11</v>
      </c>
      <c r="C8" s="7" t="s">
        <v>12</v>
      </c>
      <c r="D8" s="27" t="s">
        <v>13</v>
      </c>
      <c r="E8" s="12" t="s">
        <v>65</v>
      </c>
      <c r="F8" s="12" t="s">
        <v>66</v>
      </c>
      <c r="G8" s="12" t="s">
        <v>67</v>
      </c>
      <c r="H8" s="12" t="s">
        <v>68</v>
      </c>
      <c r="I8" s="12" t="s">
        <v>69</v>
      </c>
      <c r="J8" s="12" t="s">
        <v>70</v>
      </c>
      <c r="K8" s="12" t="s">
        <v>71</v>
      </c>
      <c r="L8" s="12" t="s">
        <v>72</v>
      </c>
      <c r="M8" s="12" t="s">
        <v>73</v>
      </c>
      <c r="N8" s="12" t="s">
        <v>74</v>
      </c>
      <c r="O8" s="12" t="s">
        <v>75</v>
      </c>
      <c r="P8" s="12" t="s">
        <v>76</v>
      </c>
      <c r="Q8" s="12" t="s">
        <v>15</v>
      </c>
    </row>
    <row r="9">
      <c r="A9" s="8" t="s">
        <v>17</v>
      </c>
      <c r="B9" s="8" t="s">
        <v>18</v>
      </c>
      <c r="C9" s="8" t="s">
        <v>19</v>
      </c>
      <c r="D9" s="13">
        <v>0</v>
      </c>
      <c r="E9" s="13">
        <v>544834.86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7002.49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551837.35</v>
      </c>
    </row>
    <row r="10">
      <c r="A10" s="8" t="s">
        <v>17</v>
      </c>
      <c r="B10" s="8" t="s">
        <v>20</v>
      </c>
      <c r="C10" s="8" t="s">
        <v>21</v>
      </c>
      <c r="D10" s="13">
        <v>0</v>
      </c>
      <c r="E10" s="13">
        <v>-3875.85</v>
      </c>
      <c r="F10" s="13">
        <v>-3912.47</v>
      </c>
      <c r="G10" s="13">
        <v>-3925.39</v>
      </c>
      <c r="H10" s="13">
        <v>-3938.37</v>
      </c>
      <c r="I10" s="13">
        <v>-3951.39</v>
      </c>
      <c r="J10" s="13">
        <v>-3964.46</v>
      </c>
      <c r="K10" s="13">
        <v>-4158.27</v>
      </c>
      <c r="L10" s="13">
        <v>-4172.17</v>
      </c>
      <c r="M10" s="13">
        <v>-4186.14</v>
      </c>
      <c r="N10" s="13">
        <v>-4200.14</v>
      </c>
      <c r="O10" s="13">
        <v>-4214.18</v>
      </c>
      <c r="P10" s="13">
        <v>-4228.32</v>
      </c>
      <c r="Q10" s="13">
        <v>-48727.15</v>
      </c>
    </row>
    <row r="11">
      <c r="A11" s="8" t="s">
        <v>17</v>
      </c>
      <c r="B11" s="8" t="s">
        <v>22</v>
      </c>
      <c r="C11" s="8" t="s">
        <v>23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8903.72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8903.72</v>
      </c>
    </row>
    <row r="12">
      <c r="A12" s="8" t="s">
        <v>17</v>
      </c>
      <c r="B12" s="8" t="s">
        <v>24</v>
      </c>
      <c r="C12" s="8" t="s">
        <v>25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-247.33</v>
      </c>
      <c r="K12" s="13">
        <v>-247.32</v>
      </c>
      <c r="L12" s="13">
        <v>-247.33</v>
      </c>
      <c r="M12" s="13">
        <v>-247.32</v>
      </c>
      <c r="N12" s="13">
        <v>-247.33</v>
      </c>
      <c r="O12" s="13">
        <v>-247.32</v>
      </c>
      <c r="P12" s="13">
        <v>-247.33</v>
      </c>
      <c r="Q12" s="13">
        <v>-1731.28</v>
      </c>
    </row>
    <row r="13">
      <c r="A13" s="8" t="s">
        <v>17</v>
      </c>
      <c r="B13" s="8" t="s">
        <v>26</v>
      </c>
      <c r="C13" s="8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s="29" customFormat="1">
      <c r="A14" s="9" t="s">
        <v>17</v>
      </c>
      <c r="B14" s="9" t="s">
        <v>27</v>
      </c>
      <c r="C14" s="9"/>
      <c r="D14" s="14">
        <f>SUM(D9:D13)</f>
      </c>
      <c r="E14" s="14">
        <f>SUM(E9:E13)</f>
      </c>
      <c r="F14" s="14">
        <f>SUM(F9:F13)</f>
      </c>
      <c r="G14" s="14">
        <f>SUM(G9:G13)</f>
      </c>
      <c r="H14" s="14">
        <f>SUM(H9:H13)</f>
      </c>
      <c r="I14" s="14">
        <f>SUM(I9:I13)</f>
      </c>
      <c r="J14" s="14">
        <f>SUM(J9:J13)</f>
      </c>
      <c r="K14" s="14">
        <f>SUM(K9:K13)</f>
      </c>
      <c r="L14" s="14">
        <f>SUM(L9:L13)</f>
      </c>
      <c r="M14" s="14">
        <f>SUM(M9:M13)</f>
      </c>
      <c r="N14" s="14">
        <f>SUM(N9:N13)</f>
      </c>
      <c r="O14" s="14">
        <f>SUM(O9:O13)</f>
      </c>
      <c r="P14" s="14">
        <f>SUM(P9:P13)</f>
      </c>
      <c r="Q14" s="14">
        <f>SUM(Q9:Q13)</f>
      </c>
    </row>
    <row r="15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>
      <c r="A16" s="8" t="s">
        <v>28</v>
      </c>
      <c r="B16" s="8" t="s">
        <v>29</v>
      </c>
      <c r="C16" s="8" t="s">
        <v>30</v>
      </c>
      <c r="D16" s="13">
        <v>0</v>
      </c>
      <c r="E16" s="13">
        <v>-47316.34</v>
      </c>
      <c r="F16" s="13">
        <v>-158.18</v>
      </c>
      <c r="G16" s="13">
        <v>-158.73</v>
      </c>
      <c r="H16" s="13">
        <v>-159.29</v>
      </c>
      <c r="I16" s="13">
        <v>-159.84</v>
      </c>
      <c r="J16" s="13">
        <v>-160.4</v>
      </c>
      <c r="K16" s="13">
        <v>-2388.91</v>
      </c>
      <c r="L16" s="13">
        <v>-170.82</v>
      </c>
      <c r="M16" s="13">
        <v>-171.4</v>
      </c>
      <c r="N16" s="13">
        <v>-172.03</v>
      </c>
      <c r="O16" s="13">
        <v>-172.63</v>
      </c>
      <c r="P16" s="13">
        <v>-173.22</v>
      </c>
      <c r="Q16" s="13">
        <v>-51361.79</v>
      </c>
    </row>
    <row r="17">
      <c r="A17" s="8" t="s">
        <v>28</v>
      </c>
      <c r="B17" s="8" t="s">
        <v>31</v>
      </c>
      <c r="C17" s="8" t="s">
        <v>32</v>
      </c>
      <c r="D17" s="13">
        <v>0</v>
      </c>
      <c r="E17" s="13">
        <v>-549618.67</v>
      </c>
      <c r="F17" s="13">
        <v>4029.26</v>
      </c>
      <c r="G17" s="13">
        <v>4042.74</v>
      </c>
      <c r="H17" s="13">
        <v>4056.27</v>
      </c>
      <c r="I17" s="13">
        <v>4069.85</v>
      </c>
      <c r="J17" s="13">
        <v>4083.47</v>
      </c>
      <c r="K17" s="13">
        <v>-496.7</v>
      </c>
      <c r="L17" s="13">
        <v>4301.6</v>
      </c>
      <c r="M17" s="13">
        <v>4316.16</v>
      </c>
      <c r="N17" s="13">
        <v>4330.78</v>
      </c>
      <c r="O17" s="13">
        <v>4345.43</v>
      </c>
      <c r="P17" s="13">
        <v>4360.15</v>
      </c>
      <c r="Q17" s="13">
        <v>-508179.66</v>
      </c>
    </row>
    <row r="18">
      <c r="A18" s="8" t="s">
        <v>28</v>
      </c>
      <c r="B18" s="8" t="s">
        <v>33</v>
      </c>
      <c r="C18" s="8" t="s">
        <v>34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-2850.21</v>
      </c>
      <c r="K18" s="13">
        <v>-9.5</v>
      </c>
      <c r="L18" s="13">
        <v>-9.54</v>
      </c>
      <c r="M18" s="13">
        <v>-9.55</v>
      </c>
      <c r="N18" s="13">
        <v>-9.6</v>
      </c>
      <c r="O18" s="13">
        <v>-9.63</v>
      </c>
      <c r="P18" s="13">
        <v>-9.66</v>
      </c>
      <c r="Q18" s="13">
        <v>-2907.69</v>
      </c>
    </row>
    <row r="19">
      <c r="A19" s="8" t="s">
        <v>28</v>
      </c>
      <c r="B19" s="8" t="s">
        <v>35</v>
      </c>
      <c r="C19" s="8" t="s">
        <v>36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-5791.51</v>
      </c>
      <c r="K19" s="13">
        <v>242.69</v>
      </c>
      <c r="L19" s="13">
        <v>243.51</v>
      </c>
      <c r="M19" s="13">
        <v>244.31</v>
      </c>
      <c r="N19" s="13">
        <v>245.13</v>
      </c>
      <c r="O19" s="13">
        <v>245.95</v>
      </c>
      <c r="P19" s="13">
        <v>246.77</v>
      </c>
      <c r="Q19" s="13">
        <v>-4323.15</v>
      </c>
    </row>
    <row r="20">
      <c r="A20" s="8" t="s">
        <v>28</v>
      </c>
      <c r="B20" s="8" t="s">
        <v>37</v>
      </c>
      <c r="C20" s="8" t="s">
        <v>38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-28.81</v>
      </c>
      <c r="K20" s="13">
        <v>0.78</v>
      </c>
      <c r="L20" s="13">
        <v>0.79</v>
      </c>
      <c r="M20" s="13">
        <v>0.77</v>
      </c>
      <c r="N20" s="13">
        <v>0.79</v>
      </c>
      <c r="O20" s="13">
        <v>0.79</v>
      </c>
      <c r="P20" s="13">
        <v>0.78</v>
      </c>
      <c r="Q20" s="13">
        <v>-24.11</v>
      </c>
    </row>
    <row r="21" s="22" customFormat="1">
      <c r="A21" s="19" t="s">
        <v>28</v>
      </c>
      <c r="B21" s="19" t="s">
        <v>27</v>
      </c>
      <c r="C21" s="19"/>
      <c r="D21" s="20">
        <f>SUM(D15:D20)</f>
      </c>
      <c r="E21" s="20">
        <f>SUM(E15:E20)</f>
      </c>
      <c r="F21" s="20">
        <f>SUM(F15:F20)</f>
      </c>
      <c r="G21" s="20">
        <f>SUM(G15:G20)</f>
      </c>
      <c r="H21" s="20">
        <f>SUM(H15:H20)</f>
      </c>
      <c r="I21" s="20">
        <f>SUM(I15:I20)</f>
      </c>
      <c r="J21" s="20">
        <f>SUM(J15:J20)</f>
      </c>
      <c r="K21" s="20">
        <f>SUM(K15:K20)</f>
      </c>
      <c r="L21" s="20">
        <f>SUM(L15:L20)</f>
      </c>
      <c r="M21" s="20">
        <f>SUM(M15:M20)</f>
      </c>
      <c r="N21" s="20">
        <f>SUM(N15:N20)</f>
      </c>
      <c r="O21" s="20">
        <f>SUM(O15:O20)</f>
      </c>
      <c r="P21" s="20">
        <f>SUM(P15:P20)</f>
      </c>
      <c r="Q21" s="20">
        <f>SUM(Q15:Q20)</f>
      </c>
    </row>
    <row r="23">
      <c r="A23" s="6" t="s">
        <v>39</v>
      </c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>
      <c r="A24" s="8" t="s">
        <v>40</v>
      </c>
      <c r="B24" s="8" t="s">
        <v>41</v>
      </c>
      <c r="C24" s="8" t="s">
        <v>42</v>
      </c>
      <c r="D24" s="13"/>
      <c r="E24" s="13">
        <v>5691.38</v>
      </c>
      <c r="F24" s="13">
        <v>5691.39</v>
      </c>
      <c r="G24" s="13">
        <v>5691.38</v>
      </c>
      <c r="H24" s="13">
        <v>5691.39</v>
      </c>
      <c r="I24" s="13">
        <v>5691.38</v>
      </c>
      <c r="J24" s="13">
        <v>5691.39</v>
      </c>
      <c r="K24" s="13">
        <v>5900.39</v>
      </c>
      <c r="L24" s="13">
        <v>5900.39</v>
      </c>
      <c r="M24" s="13">
        <v>5900.38</v>
      </c>
      <c r="N24" s="13">
        <v>5900.39</v>
      </c>
      <c r="O24" s="13">
        <v>5900.38</v>
      </c>
      <c r="P24" s="13">
        <v>5900.39</v>
      </c>
      <c r="Q24" s="13">
        <f>SUM(E24:P24)</f>
      </c>
    </row>
    <row r="25">
      <c r="A25" s="8" t="s">
        <v>40</v>
      </c>
      <c r="B25" s="8" t="s">
        <v>43</v>
      </c>
      <c r="C25" s="8" t="s">
        <v>44</v>
      </c>
      <c r="D25" s="13"/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28.81</v>
      </c>
      <c r="K25" s="13">
        <v>28.03</v>
      </c>
      <c r="L25" s="13">
        <v>27.24</v>
      </c>
      <c r="M25" s="13">
        <v>26.47</v>
      </c>
      <c r="N25" s="13">
        <v>25.68</v>
      </c>
      <c r="O25" s="13">
        <v>24.89</v>
      </c>
      <c r="P25" s="13">
        <v>24.11</v>
      </c>
      <c r="Q25" s="13">
        <f>SUM(E25:P25)</f>
      </c>
    </row>
    <row r="26">
      <c r="A26" s="8" t="s">
        <v>40</v>
      </c>
      <c r="B26" s="8" t="s">
        <v>45</v>
      </c>
      <c r="C26" s="8" t="s">
        <v>46</v>
      </c>
      <c r="D26" s="13"/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247.33</v>
      </c>
      <c r="K26" s="13">
        <v>247.32</v>
      </c>
      <c r="L26" s="13">
        <v>247.33</v>
      </c>
      <c r="M26" s="13">
        <v>247.32</v>
      </c>
      <c r="N26" s="13">
        <v>247.33</v>
      </c>
      <c r="O26" s="13">
        <v>247.32</v>
      </c>
      <c r="P26" s="13">
        <v>247.33</v>
      </c>
      <c r="Q26" s="13">
        <f>SUM(E26:P26)</f>
      </c>
    </row>
    <row r="27">
      <c r="A27" s="8" t="s">
        <v>40</v>
      </c>
      <c r="B27" s="8" t="s">
        <v>47</v>
      </c>
      <c r="C27" s="8"/>
      <c r="D27" s="13"/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f>SUM(E27:P27)</f>
      </c>
    </row>
    <row r="28">
      <c r="A28" s="8" t="s">
        <v>40</v>
      </c>
      <c r="B28" s="8" t="s">
        <v>48</v>
      </c>
      <c r="C28" s="8"/>
      <c r="D28" s="13"/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f>SUM(E28:P28)</f>
      </c>
    </row>
    <row r="29">
      <c r="A29" s="8" t="s">
        <v>40</v>
      </c>
      <c r="B29" s="8" t="s">
        <v>49</v>
      </c>
      <c r="C29" s="8"/>
      <c r="D29" s="13"/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f>SUM(E29:P29)</f>
      </c>
    </row>
    <row r="30">
      <c r="A30" s="8" t="s">
        <v>40</v>
      </c>
      <c r="B30" s="8" t="s">
        <v>50</v>
      </c>
      <c r="C30" s="8" t="s">
        <v>51</v>
      </c>
      <c r="D30" s="13"/>
      <c r="E30" s="13">
        <v>0</v>
      </c>
      <c r="F30" s="13">
        <v>850</v>
      </c>
      <c r="G30" s="13">
        <v>850</v>
      </c>
      <c r="H30" s="13">
        <v>850</v>
      </c>
      <c r="I30" s="13">
        <v>850</v>
      </c>
      <c r="J30" s="13">
        <v>868</v>
      </c>
      <c r="K30" s="13">
        <v>868</v>
      </c>
      <c r="L30" s="13">
        <v>868</v>
      </c>
      <c r="M30" s="13">
        <v>868</v>
      </c>
      <c r="N30" s="13">
        <v>868</v>
      </c>
      <c r="O30" s="13">
        <v>868</v>
      </c>
      <c r="P30" s="13">
        <v>868</v>
      </c>
      <c r="Q30" s="13">
        <f>SUM(E30:P30)</f>
      </c>
    </row>
    <row r="31">
      <c r="A31" s="8" t="s">
        <v>40</v>
      </c>
      <c r="B31" s="8" t="s">
        <v>52</v>
      </c>
      <c r="C31" s="8"/>
      <c r="D31" s="13"/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f>SUM(E31:P31)</f>
      </c>
    </row>
    <row r="32">
      <c r="A32" s="8" t="s">
        <v>40</v>
      </c>
      <c r="B32" s="8" t="s">
        <v>53</v>
      </c>
      <c r="C32" s="8"/>
      <c r="D32" s="13"/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f>SUM(E32:P32)</f>
      </c>
    </row>
    <row r="33">
      <c r="A33" s="8" t="s">
        <v>40</v>
      </c>
      <c r="B33" s="8" t="s">
        <v>54</v>
      </c>
      <c r="C33" s="8"/>
      <c r="D33" s="13"/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f>SUM(E33:P33)</f>
      </c>
    </row>
    <row r="34">
      <c r="A34" s="8" t="s">
        <v>40</v>
      </c>
      <c r="B34" s="8" t="s">
        <v>55</v>
      </c>
      <c r="C34" s="8"/>
      <c r="D34" s="13"/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f>SUM(E34:P34)</f>
      </c>
    </row>
    <row r="35">
      <c r="A35" s="8" t="s">
        <v>40</v>
      </c>
      <c r="B35" s="8" t="s">
        <v>56</v>
      </c>
      <c r="C35" s="8"/>
      <c r="D35" s="13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f>SUM(E35:P35)</f>
      </c>
    </row>
    <row r="36">
      <c r="A36" s="8" t="s">
        <v>40</v>
      </c>
      <c r="B36" s="8" t="s">
        <v>57</v>
      </c>
      <c r="C36" s="8"/>
      <c r="D36" s="13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f>SUM(E36:P36)</f>
      </c>
    </row>
    <row r="37">
      <c r="A37" s="8" t="s">
        <v>40</v>
      </c>
      <c r="B37" s="8" t="s">
        <v>58</v>
      </c>
      <c r="C37" s="8"/>
      <c r="D37" s="13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f>SUM(E37:P37)</f>
      </c>
    </row>
    <row r="38" s="22" customFormat="1">
      <c r="A38" s="19" t="s">
        <v>40</v>
      </c>
      <c r="B38" s="19" t="s">
        <v>27</v>
      </c>
      <c r="C38" s="19"/>
      <c r="D38" s="20"/>
      <c r="E38" s="20">
        <f>SUM(E23:E37)</f>
      </c>
      <c r="F38" s="20">
        <f>SUM(F23:F37)</f>
      </c>
      <c r="G38" s="20">
        <f>SUM(G23:G37)</f>
      </c>
      <c r="H38" s="20">
        <f>SUM(H23:H37)</f>
      </c>
      <c r="I38" s="20">
        <f>SUM(I23:I37)</f>
      </c>
      <c r="J38" s="20">
        <f>SUM(J23:J37)</f>
      </c>
      <c r="K38" s="20">
        <f>SUM(K23:K37)</f>
      </c>
      <c r="L38" s="20">
        <f>SUM(L23:L37)</f>
      </c>
      <c r="M38" s="20">
        <f>SUM(M23:M37)</f>
      </c>
      <c r="N38" s="20">
        <f>SUM(N23:N37)</f>
      </c>
      <c r="O38" s="20">
        <f>SUM(O23:O37)</f>
      </c>
      <c r="P38" s="20">
        <f>SUM(P23:P37)</f>
      </c>
      <c r="Q38" s="20">
        <f>SUM(E38:P38)</f>
      </c>
      <c r="R38" s="22">
        <f>SUM(R23:R37)</f>
      </c>
    </row>
    <row r="39">
      <c r="A39" s="10"/>
      <c r="B39" s="10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>
      <c r="A40" s="8" t="s">
        <v>59</v>
      </c>
      <c r="B40" s="8" t="s">
        <v>60</v>
      </c>
      <c r="C40" s="8" t="s">
        <v>61</v>
      </c>
      <c r="D40" s="13"/>
      <c r="E40" s="13">
        <v>-1500</v>
      </c>
      <c r="F40" s="13">
        <v>-6500</v>
      </c>
      <c r="G40" s="13">
        <v>-6500</v>
      </c>
      <c r="H40" s="13">
        <v>-6500</v>
      </c>
      <c r="I40" s="13">
        <v>-6500</v>
      </c>
      <c r="J40" s="13">
        <v>-6500</v>
      </c>
      <c r="K40" s="13">
        <v>-6709</v>
      </c>
      <c r="L40" s="13">
        <v>-6709</v>
      </c>
      <c r="M40" s="13">
        <v>-6709</v>
      </c>
      <c r="N40" s="13">
        <v>-6709</v>
      </c>
      <c r="O40" s="13">
        <v>-6709</v>
      </c>
      <c r="P40" s="13">
        <v>-6709</v>
      </c>
      <c r="Q40" s="13">
        <f>SUM(E40:P40)</f>
      </c>
    </row>
    <row r="41">
      <c r="A41" s="8" t="s">
        <v>59</v>
      </c>
      <c r="B41" s="8" t="s">
        <v>62</v>
      </c>
      <c r="C41" s="8" t="s">
        <v>63</v>
      </c>
      <c r="D41" s="13"/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-280</v>
      </c>
      <c r="K41" s="13">
        <v>-280</v>
      </c>
      <c r="L41" s="13">
        <v>-280</v>
      </c>
      <c r="M41" s="13">
        <v>-280</v>
      </c>
      <c r="N41" s="13">
        <v>-280</v>
      </c>
      <c r="O41" s="13">
        <v>-280</v>
      </c>
      <c r="P41" s="13">
        <v>-280</v>
      </c>
      <c r="Q41" s="13">
        <f>SUM(E41:P41)</f>
      </c>
    </row>
    <row r="42">
      <c r="A42" s="8" t="s">
        <v>59</v>
      </c>
      <c r="B42" s="8" t="s">
        <v>64</v>
      </c>
      <c r="C42" s="8"/>
      <c r="D42" s="13"/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f>SUM(E42:P42)</f>
      </c>
    </row>
    <row r="43" s="22" customFormat="1">
      <c r="A43" s="19" t="s">
        <v>59</v>
      </c>
      <c r="B43" s="19" t="s">
        <v>27</v>
      </c>
      <c r="C43" s="19"/>
      <c r="D43" s="20"/>
      <c r="E43" s="20">
        <f>SUM(E40:E42)</f>
      </c>
      <c r="F43" s="20">
        <f>SUM(F40:F42)</f>
      </c>
      <c r="G43" s="20">
        <f>SUM(G40:G42)</f>
      </c>
      <c r="H43" s="20">
        <f>SUM(H40:H42)</f>
      </c>
      <c r="I43" s="20">
        <f>SUM(I40:I42)</f>
      </c>
      <c r="J43" s="20">
        <f>SUM(J40:J42)</f>
      </c>
      <c r="K43" s="20">
        <f>SUM(K40:K42)</f>
      </c>
      <c r="L43" s="20">
        <f>SUM(L40:L42)</f>
      </c>
      <c r="M43" s="20">
        <f>SUM(M40:M42)</f>
      </c>
      <c r="N43" s="20">
        <f>SUM(N40:N42)</f>
      </c>
      <c r="O43" s="20">
        <f>SUM(O40:O42)</f>
      </c>
      <c r="P43" s="20">
        <f>SUM(P40:P42)</f>
      </c>
      <c r="Q43" s="20">
        <f>SUM(E43:P43)</f>
      </c>
      <c r="R43" s="22">
        <f>SUM(R40:R42)</f>
      </c>
    </row>
  </sheetData>
  <mergeCells>
    <mergeCell ref="A6:Q6"/>
    <mergeCell ref="E7:P7"/>
    <mergeCell ref="A23:Q23"/>
  </mergeCells>
  <headerFooter differentOddEven="1">
    <oddFooter>&amp;LEZLease Lease Accounting v9.1.2&amp;RUniversity of New Haven</oddFooter>
    <evenFooter>&amp;LEZLease Lease Accounting v9.1.2&amp;RUniversity of New Haven</even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S77"/>
  <sheetViews>
    <sheetView workbookViewId="0" tabSelected="0" showGridLines="0">
      <pane ySplit="8" topLeftCell="A9" state="frozen" activePane="bottomLeft"/>
      <selection pane="bottomLeft" activeCell="A9" sqref="A9"/>
    </sheetView>
  </sheetViews>
  <sheetFormatPr defaultRowHeight="15"/>
  <cols>
    <col min="1" max="1" width="15.7099999785423" customWidth="1"/>
    <col min="2" max="2" width="35.7099999785423" customWidth="1"/>
    <col min="3" max="3" width="15.7099999785423" customWidth="1"/>
    <col min="4" max="4" width="40.7099999785423" customWidth="1"/>
    <col min="5" max="5" width="20.7099999785423" customWidth="1"/>
    <col min="6" max="6" width="15.7099999785423" customWidth="1" style="2"/>
    <col min="7" max="7" width="12.7099999785423" customWidth="1" style="2"/>
    <col min="8" max="8" width="12.7099999785423" customWidth="1" style="2"/>
    <col min="9" max="9" width="12.7099999785423" customWidth="1" style="2"/>
    <col min="10" max="10" width="12.7099999785423" customWidth="1" style="2"/>
    <col min="11" max="11" width="12.7099999785423" customWidth="1" style="2"/>
    <col min="12" max="12" width="12.7099999785423" customWidth="1" style="2"/>
    <col min="13" max="13" width="12.7099999785423" customWidth="1" style="2"/>
    <col min="14" max="14" width="12.7099999785423" customWidth="1" style="2"/>
    <col min="15" max="15" width="12.7099999785423" customWidth="1" style="2"/>
    <col min="16" max="16" width="12.7099999785423" customWidth="1" style="2"/>
    <col min="17" max="17" width="12.7099999785423" customWidth="1" style="2"/>
    <col min="18" max="18" width="12.7099999785423" customWidth="1" style="2"/>
    <col min="19" max="19" width="15.7099999785423" customWidth="1" style="2"/>
  </cols>
  <sheetData>
    <row r="1">
      <c r="A1" s="22" t="s">
        <v>0</v>
      </c>
      <c r="D1" s="22" t="s">
        <v>1</v>
      </c>
    </row>
    <row r="2">
      <c r="A2" s="0" t="s">
        <v>2</v>
      </c>
      <c r="C2" s="24" t="s">
        <v>3</v>
      </c>
      <c r="D2" s="0" t="s">
        <v>4</v>
      </c>
    </row>
    <row r="3">
      <c r="A3" s="0" t="s">
        <v>5</v>
      </c>
      <c r="C3" s="24" t="s">
        <v>6</v>
      </c>
      <c r="D3" s="26">
        <v>45161.7056069329</v>
      </c>
    </row>
    <row r="4">
      <c r="C4" s="24" t="s">
        <v>7</v>
      </c>
      <c r="D4" s="1">
        <v>44562</v>
      </c>
      <c r="E4" s="24" t="s">
        <v>8</v>
      </c>
      <c r="F4" s="1">
        <v>44926</v>
      </c>
    </row>
    <row r="6">
      <c r="A6" s="6" t="s">
        <v>9</v>
      </c>
      <c r="B6" s="10"/>
      <c r="C6" s="10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>
      <c r="A7" s="7"/>
      <c r="B7" s="7"/>
      <c r="C7" s="7"/>
      <c r="D7" s="7"/>
      <c r="E7" s="7"/>
      <c r="F7" s="27"/>
      <c r="G7" s="30" t="s">
        <v>14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>
      <c r="A8" s="7" t="s">
        <v>10</v>
      </c>
      <c r="B8" s="7" t="s">
        <v>11</v>
      </c>
      <c r="C8" s="7" t="s">
        <v>12</v>
      </c>
      <c r="D8" s="7" t="s">
        <v>77</v>
      </c>
      <c r="E8" s="7" t="s">
        <v>78</v>
      </c>
      <c r="F8" s="27" t="s">
        <v>13</v>
      </c>
      <c r="G8" s="27" t="s">
        <v>65</v>
      </c>
      <c r="H8" s="27" t="s">
        <v>66</v>
      </c>
      <c r="I8" s="27" t="s">
        <v>67</v>
      </c>
      <c r="J8" s="27" t="s">
        <v>68</v>
      </c>
      <c r="K8" s="27" t="s">
        <v>69</v>
      </c>
      <c r="L8" s="27" t="s">
        <v>70</v>
      </c>
      <c r="M8" s="27" t="s">
        <v>71</v>
      </c>
      <c r="N8" s="27" t="s">
        <v>72</v>
      </c>
      <c r="O8" s="27" t="s">
        <v>73</v>
      </c>
      <c r="P8" s="27" t="s">
        <v>74</v>
      </c>
      <c r="Q8" s="27" t="s">
        <v>75</v>
      </c>
      <c r="R8" s="27" t="s">
        <v>76</v>
      </c>
      <c r="S8" s="27" t="s">
        <v>15</v>
      </c>
    </row>
    <row r="9">
      <c r="A9" s="10" t="s">
        <v>17</v>
      </c>
      <c r="B9" s="10" t="s">
        <v>18</v>
      </c>
      <c r="C9" s="10" t="s">
        <v>19</v>
      </c>
      <c r="D9" s="10" t="s">
        <v>79</v>
      </c>
      <c r="E9" s="10" t="s">
        <v>80</v>
      </c>
      <c r="F9" s="11"/>
      <c r="G9" s="11"/>
      <c r="H9" s="11"/>
      <c r="I9" s="11"/>
      <c r="J9" s="11"/>
      <c r="K9" s="11"/>
      <c r="L9" s="11"/>
      <c r="M9" s="11">
        <v>7002.49</v>
      </c>
      <c r="N9" s="11"/>
      <c r="O9" s="11"/>
      <c r="P9" s="11"/>
      <c r="Q9" s="11"/>
      <c r="R9" s="11"/>
      <c r="S9" s="11">
        <v>7002.49</v>
      </c>
    </row>
    <row r="10">
      <c r="A10" s="10" t="s">
        <v>17</v>
      </c>
      <c r="B10" s="10" t="s">
        <v>18</v>
      </c>
      <c r="C10" s="10" t="s">
        <v>19</v>
      </c>
      <c r="D10" s="10" t="s">
        <v>79</v>
      </c>
      <c r="E10" s="10" t="s">
        <v>81</v>
      </c>
      <c r="F10" s="11"/>
      <c r="G10" s="11">
        <v>331130.46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>
        <v>331130.46</v>
      </c>
    </row>
    <row r="11">
      <c r="A11" s="10" t="s">
        <v>17</v>
      </c>
      <c r="B11" s="10" t="s">
        <v>18</v>
      </c>
      <c r="C11" s="10" t="s">
        <v>19</v>
      </c>
      <c r="D11" s="10" t="s">
        <v>82</v>
      </c>
      <c r="E11" s="10" t="s">
        <v>83</v>
      </c>
      <c r="F11" s="11"/>
      <c r="G11" s="11">
        <v>213704.4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213704.4</v>
      </c>
    </row>
    <row r="12" s="23" customFormat="1">
      <c r="A12" s="19" t="s">
        <v>17</v>
      </c>
      <c r="B12" s="19" t="s">
        <v>84</v>
      </c>
      <c r="C12" s="19"/>
      <c r="D12" s="19"/>
      <c r="E12" s="19"/>
      <c r="F12" s="20">
        <f>@SUM(F8:F11)</f>
      </c>
      <c r="G12" s="20">
        <f>@SUM(G8:G11)</f>
      </c>
      <c r="H12" s="20">
        <f>@SUM(H8:H11)</f>
      </c>
      <c r="I12" s="20">
        <f>@SUM(I8:I11)</f>
      </c>
      <c r="J12" s="20">
        <f>@SUM(J8:J11)</f>
      </c>
      <c r="K12" s="20">
        <f>@SUM(K8:K11)</f>
      </c>
      <c r="L12" s="20">
        <f>@SUM(L8:L11)</f>
      </c>
      <c r="M12" s="20">
        <f>@SUM(M8:M11)</f>
      </c>
      <c r="N12" s="20">
        <f>@SUM(N8:N11)</f>
      </c>
      <c r="O12" s="20">
        <f>@SUM(O8:O11)</f>
      </c>
      <c r="P12" s="20">
        <f>@SUM(P8:P11)</f>
      </c>
      <c r="Q12" s="20">
        <f>@SUM(Q8:Q11)</f>
      </c>
      <c r="R12" s="20">
        <f>@SUM(R8:R11)</f>
      </c>
      <c r="S12" s="20">
        <f>@SUM(S8:S11)</f>
      </c>
    </row>
    <row r="13">
      <c r="A13" s="10" t="s">
        <v>17</v>
      </c>
      <c r="B13" s="10" t="s">
        <v>20</v>
      </c>
      <c r="C13" s="10" t="s">
        <v>21</v>
      </c>
      <c r="D13" s="10" t="s">
        <v>85</v>
      </c>
      <c r="E13" s="10" t="s">
        <v>80</v>
      </c>
      <c r="F13" s="11"/>
      <c r="G13" s="11"/>
      <c r="H13" s="11"/>
      <c r="I13" s="11"/>
      <c r="J13" s="11"/>
      <c r="K13" s="11"/>
      <c r="L13" s="11"/>
      <c r="M13" s="11">
        <v>-180.7</v>
      </c>
      <c r="N13" s="11">
        <v>-181.44</v>
      </c>
      <c r="O13" s="11">
        <v>-182.21</v>
      </c>
      <c r="P13" s="11">
        <v>-182.96</v>
      </c>
      <c r="Q13" s="11">
        <v>-183.72</v>
      </c>
      <c r="R13" s="11">
        <v>-184.49</v>
      </c>
      <c r="S13" s="11">
        <v>-1095.52</v>
      </c>
    </row>
    <row r="14">
      <c r="A14" s="10" t="s">
        <v>17</v>
      </c>
      <c r="B14" s="10" t="s">
        <v>20</v>
      </c>
      <c r="C14" s="10" t="s">
        <v>21</v>
      </c>
      <c r="D14" s="10" t="s">
        <v>86</v>
      </c>
      <c r="E14" s="10" t="s">
        <v>81</v>
      </c>
      <c r="F14" s="11"/>
      <c r="G14" s="11">
        <v>-2841.22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>
      <c r="A15" s="10" t="s">
        <v>17</v>
      </c>
      <c r="B15" s="10" t="s">
        <v>20</v>
      </c>
      <c r="C15" s="10" t="s">
        <v>21</v>
      </c>
      <c r="D15" s="10" t="s">
        <v>85</v>
      </c>
      <c r="E15" s="10" t="s">
        <v>81</v>
      </c>
      <c r="F15" s="11"/>
      <c r="G15" s="11"/>
      <c r="H15" s="11">
        <v>-2875.84</v>
      </c>
      <c r="I15" s="11">
        <v>-2886.8</v>
      </c>
      <c r="J15" s="11">
        <v>-2897.78</v>
      </c>
      <c r="K15" s="11">
        <v>-2908.81</v>
      </c>
      <c r="L15" s="11">
        <v>-2919.88</v>
      </c>
      <c r="M15" s="11">
        <v>-2931</v>
      </c>
      <c r="N15" s="11">
        <v>-2942.15</v>
      </c>
      <c r="O15" s="11">
        <v>-2953.34</v>
      </c>
      <c r="P15" s="11">
        <v>-2964.58</v>
      </c>
      <c r="Q15" s="11">
        <v>-2975.85</v>
      </c>
      <c r="R15" s="11">
        <v>-2987.18</v>
      </c>
      <c r="S15" s="11">
        <v>-35084.43</v>
      </c>
    </row>
    <row r="16">
      <c r="A16" s="10" t="s">
        <v>17</v>
      </c>
      <c r="B16" s="10" t="s">
        <v>20</v>
      </c>
      <c r="C16" s="10" t="s">
        <v>21</v>
      </c>
      <c r="D16" s="10" t="s">
        <v>85</v>
      </c>
      <c r="E16" s="10" t="s">
        <v>83</v>
      </c>
      <c r="F16" s="11"/>
      <c r="G16" s="11">
        <v>-1034.63</v>
      </c>
      <c r="H16" s="11">
        <v>-1036.63</v>
      </c>
      <c r="I16" s="11">
        <v>-1038.59</v>
      </c>
      <c r="J16" s="11">
        <v>-1040.59</v>
      </c>
      <c r="K16" s="11">
        <v>-1042.58</v>
      </c>
      <c r="L16" s="11">
        <v>-1044.58</v>
      </c>
      <c r="M16" s="11">
        <v>-1046.57</v>
      </c>
      <c r="N16" s="11">
        <v>-1048.58</v>
      </c>
      <c r="O16" s="11">
        <v>-1050.59</v>
      </c>
      <c r="P16" s="11">
        <v>-1052.6</v>
      </c>
      <c r="Q16" s="11">
        <v>-1054.61</v>
      </c>
      <c r="R16" s="11">
        <v>-1056.65</v>
      </c>
      <c r="S16" s="11">
        <v>-12547.2</v>
      </c>
    </row>
    <row r="17" s="23" customFormat="1">
      <c r="A17" s="19" t="s">
        <v>17</v>
      </c>
      <c r="B17" s="19" t="s">
        <v>87</v>
      </c>
      <c r="C17" s="19"/>
      <c r="D17" s="19"/>
      <c r="E17" s="19"/>
      <c r="F17" s="20">
        <f>@SUM(F13:F16)</f>
      </c>
      <c r="G17" s="20">
        <f>@SUM(G13:G16)</f>
      </c>
      <c r="H17" s="20">
        <f>@SUM(H13:H16)</f>
      </c>
      <c r="I17" s="20">
        <f>@SUM(I13:I16)</f>
      </c>
      <c r="J17" s="20">
        <f>@SUM(J13:J16)</f>
      </c>
      <c r="K17" s="20">
        <f>@SUM(K13:K16)</f>
      </c>
      <c r="L17" s="20">
        <f>@SUM(L13:L16)</f>
      </c>
      <c r="M17" s="20">
        <f>@SUM(M13:M16)</f>
      </c>
      <c r="N17" s="20">
        <f>@SUM(N13:N16)</f>
      </c>
      <c r="O17" s="20">
        <f>@SUM(O13:O16)</f>
      </c>
      <c r="P17" s="20">
        <f>@SUM(P13:P16)</f>
      </c>
      <c r="Q17" s="20">
        <f>@SUM(Q13:Q16)</f>
      </c>
      <c r="R17" s="20">
        <f>@SUM(R13:R16)</f>
      </c>
      <c r="S17" s="20">
        <f>@SUM(S13:S16)</f>
      </c>
    </row>
    <row r="18">
      <c r="A18" s="10" t="s">
        <v>17</v>
      </c>
      <c r="B18" s="10" t="s">
        <v>22</v>
      </c>
      <c r="C18" s="10" t="s">
        <v>23</v>
      </c>
      <c r="D18" s="10" t="s">
        <v>88</v>
      </c>
      <c r="E18" s="10" t="s">
        <v>89</v>
      </c>
      <c r="F18" s="11"/>
      <c r="G18" s="11"/>
      <c r="H18" s="11"/>
      <c r="I18" s="11"/>
      <c r="J18" s="11"/>
      <c r="K18" s="11"/>
      <c r="L18" s="11">
        <v>8903.72</v>
      </c>
      <c r="M18" s="11"/>
      <c r="N18" s="11"/>
      <c r="O18" s="11"/>
      <c r="P18" s="11"/>
      <c r="Q18" s="11"/>
      <c r="R18" s="11"/>
      <c r="S18" s="11">
        <v>8903.72</v>
      </c>
    </row>
    <row r="19" s="23" customFormat="1">
      <c r="A19" s="19" t="s">
        <v>17</v>
      </c>
      <c r="B19" s="19" t="s">
        <v>90</v>
      </c>
      <c r="C19" s="19"/>
      <c r="D19" s="19"/>
      <c r="E19" s="19"/>
      <c r="F19" s="20">
        <f>@SUM(F18:F18)</f>
      </c>
      <c r="G19" s="20">
        <f>@SUM(G18:G18)</f>
      </c>
      <c r="H19" s="20">
        <f>@SUM(H18:H18)</f>
      </c>
      <c r="I19" s="20">
        <f>@SUM(I18:I18)</f>
      </c>
      <c r="J19" s="20">
        <f>@SUM(J18:J18)</f>
      </c>
      <c r="K19" s="20">
        <f>@SUM(K18:K18)</f>
      </c>
      <c r="L19" s="20">
        <f>@SUM(L18:L18)</f>
      </c>
      <c r="M19" s="20">
        <f>@SUM(M18:M18)</f>
      </c>
      <c r="N19" s="20">
        <f>@SUM(N18:N18)</f>
      </c>
      <c r="O19" s="20">
        <f>@SUM(O18:O18)</f>
      </c>
      <c r="P19" s="20">
        <f>@SUM(P18:P18)</f>
      </c>
      <c r="Q19" s="20">
        <f>@SUM(Q18:Q18)</f>
      </c>
      <c r="R19" s="20">
        <f>@SUM(R18:R18)</f>
      </c>
      <c r="S19" s="20">
        <f>@SUM(S18:S18)</f>
      </c>
    </row>
    <row r="20">
      <c r="A20" s="10" t="s">
        <v>17</v>
      </c>
      <c r="B20" s="10" t="s">
        <v>24</v>
      </c>
      <c r="C20" s="10" t="s">
        <v>25</v>
      </c>
      <c r="D20" s="10" t="s">
        <v>91</v>
      </c>
      <c r="E20" s="10" t="s">
        <v>89</v>
      </c>
      <c r="F20" s="11"/>
      <c r="G20" s="11"/>
      <c r="H20" s="11"/>
      <c r="I20" s="11"/>
      <c r="J20" s="11"/>
      <c r="K20" s="11"/>
      <c r="L20" s="11">
        <v>-247.33</v>
      </c>
      <c r="M20" s="11">
        <v>-247.32</v>
      </c>
      <c r="N20" s="11">
        <v>-247.33</v>
      </c>
      <c r="O20" s="11">
        <v>-247.32</v>
      </c>
      <c r="P20" s="11">
        <v>-247.33</v>
      </c>
      <c r="Q20" s="11">
        <v>-247.32</v>
      </c>
      <c r="R20" s="11">
        <v>-247.33</v>
      </c>
      <c r="S20" s="11">
        <v>-1731.28</v>
      </c>
    </row>
    <row r="21" s="23" customFormat="1">
      <c r="A21" s="19" t="s">
        <v>17</v>
      </c>
      <c r="B21" s="19" t="s">
        <v>92</v>
      </c>
      <c r="C21" s="19"/>
      <c r="D21" s="19"/>
      <c r="E21" s="19"/>
      <c r="F21" s="20">
        <f>@SUM(F20:F20)</f>
      </c>
      <c r="G21" s="20">
        <f>@SUM(G20:G20)</f>
      </c>
      <c r="H21" s="20">
        <f>@SUM(H20:H20)</f>
      </c>
      <c r="I21" s="20">
        <f>@SUM(I20:I20)</f>
      </c>
      <c r="J21" s="20">
        <f>@SUM(J20:J20)</f>
      </c>
      <c r="K21" s="20">
        <f>@SUM(K20:K20)</f>
      </c>
      <c r="L21" s="20">
        <f>@SUM(L20:L20)</f>
      </c>
      <c r="M21" s="20">
        <f>@SUM(M20:M20)</f>
      </c>
      <c r="N21" s="20">
        <f>@SUM(N20:N20)</f>
      </c>
      <c r="O21" s="20">
        <f>@SUM(O20:O20)</f>
      </c>
      <c r="P21" s="20">
        <f>@SUM(P20:P20)</f>
      </c>
      <c r="Q21" s="20">
        <f>@SUM(Q20:Q20)</f>
      </c>
      <c r="R21" s="20">
        <f>@SUM(R20:R20)</f>
      </c>
      <c r="S21" s="20">
        <f>@SUM(S20:S20)</f>
      </c>
    </row>
    <row r="22" s="23" customFormat="1">
      <c r="A22" s="19" t="s">
        <v>93</v>
      </c>
      <c r="B22" s="19"/>
      <c r="C22" s="19"/>
      <c r="D22" s="19"/>
      <c r="E22" s="19"/>
      <c r="F22" s="20">
        <f>@SUM(F12,F17,F19,F21)</f>
      </c>
      <c r="G22" s="20">
        <f>@SUM(G12,G17,G19,G21)</f>
      </c>
      <c r="H22" s="20">
        <f>@SUM(H12,H17,H19,H21)</f>
      </c>
      <c r="I22" s="20">
        <f>@SUM(I12,I17,I19,I21)</f>
      </c>
      <c r="J22" s="20">
        <f>@SUM(J12,J17,J19,J21)</f>
      </c>
      <c r="K22" s="20">
        <f>@SUM(K12,K17,K19,K21)</f>
      </c>
      <c r="L22" s="20">
        <f>@SUM(L12,L17,L19,L21)</f>
      </c>
      <c r="M22" s="20">
        <f>@SUM(M12,M17,M19,M21)</f>
      </c>
      <c r="N22" s="20">
        <f>@SUM(N12,N17,N19,N21)</f>
      </c>
      <c r="O22" s="20">
        <f>@SUM(O12,O17,O19,O21)</f>
      </c>
      <c r="P22" s="20">
        <f>@SUM(P12,P17,P19,P21)</f>
      </c>
      <c r="Q22" s="20">
        <f>@SUM(Q12,Q17,Q19,Q21)</f>
      </c>
      <c r="R22" s="20">
        <f>@SUM(R12,R17,R19,R21)</f>
      </c>
      <c r="S22" s="20">
        <f>@SUM(S12,S17,S19,S21)</f>
      </c>
    </row>
    <row r="23">
      <c r="A23" s="10"/>
      <c r="B23" s="10"/>
      <c r="C23" s="10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>
      <c r="A24" s="10" t="s">
        <v>28</v>
      </c>
      <c r="B24" s="10" t="s">
        <v>29</v>
      </c>
      <c r="C24" s="10" t="s">
        <v>30</v>
      </c>
      <c r="D24" s="10" t="s">
        <v>79</v>
      </c>
      <c r="E24" s="10" t="s">
        <v>80</v>
      </c>
      <c r="F24" s="11"/>
      <c r="G24" s="11"/>
      <c r="H24" s="11"/>
      <c r="I24" s="11"/>
      <c r="J24" s="11"/>
      <c r="K24" s="11"/>
      <c r="L24" s="11"/>
      <c r="M24" s="11">
        <v>-2218.72</v>
      </c>
      <c r="N24" s="11"/>
      <c r="O24" s="11"/>
      <c r="P24" s="11"/>
      <c r="Q24" s="11"/>
      <c r="R24" s="11"/>
      <c r="S24" s="11"/>
    </row>
    <row r="25">
      <c r="A25" s="10" t="s">
        <v>28</v>
      </c>
      <c r="B25" s="10" t="s">
        <v>29</v>
      </c>
      <c r="C25" s="10" t="s">
        <v>30</v>
      </c>
      <c r="D25" s="10" t="s">
        <v>85</v>
      </c>
      <c r="E25" s="10" t="s">
        <v>80</v>
      </c>
      <c r="F25" s="11"/>
      <c r="G25" s="11"/>
      <c r="H25" s="11"/>
      <c r="I25" s="11"/>
      <c r="J25" s="11"/>
      <c r="K25" s="11"/>
      <c r="L25" s="11"/>
      <c r="M25" s="11">
        <v>180.7</v>
      </c>
      <c r="N25" s="11">
        <v>181.44</v>
      </c>
      <c r="O25" s="11">
        <v>182.21</v>
      </c>
      <c r="P25" s="11">
        <v>182.96</v>
      </c>
      <c r="Q25" s="11">
        <v>183.72</v>
      </c>
      <c r="R25" s="11">
        <v>184.49</v>
      </c>
      <c r="S25" s="11"/>
    </row>
    <row r="26">
      <c r="A26" s="10" t="s">
        <v>28</v>
      </c>
      <c r="B26" s="10" t="s">
        <v>29</v>
      </c>
      <c r="C26" s="10" t="s">
        <v>30</v>
      </c>
      <c r="D26" s="10" t="s">
        <v>94</v>
      </c>
      <c r="E26" s="10" t="s">
        <v>80</v>
      </c>
      <c r="F26" s="11"/>
      <c r="G26" s="11"/>
      <c r="H26" s="11"/>
      <c r="I26" s="11"/>
      <c r="J26" s="11"/>
      <c r="K26" s="11"/>
      <c r="L26" s="11"/>
      <c r="M26" s="11">
        <v>-189.93</v>
      </c>
      <c r="N26" s="11">
        <v>-190.73</v>
      </c>
      <c r="O26" s="11">
        <v>-191.53</v>
      </c>
      <c r="P26" s="11">
        <v>-192.32</v>
      </c>
      <c r="Q26" s="11">
        <v>-193.12</v>
      </c>
      <c r="R26" s="11">
        <v>-193.93</v>
      </c>
      <c r="S26" s="11">
        <v>-2274.76</v>
      </c>
    </row>
    <row r="27">
      <c r="A27" s="10" t="s">
        <v>28</v>
      </c>
      <c r="B27" s="10" t="s">
        <v>29</v>
      </c>
      <c r="C27" s="10" t="s">
        <v>30</v>
      </c>
      <c r="D27" s="10" t="s">
        <v>79</v>
      </c>
      <c r="E27" s="10" t="s">
        <v>81</v>
      </c>
      <c r="F27" s="11"/>
      <c r="G27" s="11">
        <v>-31453.18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>
      <c r="A28" s="10" t="s">
        <v>28</v>
      </c>
      <c r="B28" s="10" t="s">
        <v>29</v>
      </c>
      <c r="C28" s="10" t="s">
        <v>30</v>
      </c>
      <c r="D28" s="10" t="s">
        <v>86</v>
      </c>
      <c r="E28" s="10" t="s">
        <v>81</v>
      </c>
      <c r="F28" s="11"/>
      <c r="G28" s="11">
        <v>-1265.55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>
      <c r="A29" s="10" t="s">
        <v>28</v>
      </c>
      <c r="B29" s="10" t="s">
        <v>29</v>
      </c>
      <c r="C29" s="10" t="s">
        <v>30</v>
      </c>
      <c r="D29" s="10" t="s">
        <v>85</v>
      </c>
      <c r="E29" s="10" t="s">
        <v>81</v>
      </c>
      <c r="F29" s="11"/>
      <c r="G29" s="11"/>
      <c r="H29" s="11">
        <v>2919.07</v>
      </c>
      <c r="I29" s="11">
        <v>2930.03</v>
      </c>
      <c r="J29" s="11">
        <v>2941.01</v>
      </c>
      <c r="K29" s="11">
        <v>2952.04</v>
      </c>
      <c r="L29" s="11">
        <v>2963.11</v>
      </c>
      <c r="M29" s="11">
        <v>2974.22</v>
      </c>
      <c r="N29" s="11">
        <v>2985.38</v>
      </c>
      <c r="O29" s="11">
        <v>2996.57</v>
      </c>
      <c r="P29" s="11">
        <v>3007.81</v>
      </c>
      <c r="Q29" s="11">
        <v>3019.08</v>
      </c>
      <c r="R29" s="11">
        <v>3030.41</v>
      </c>
      <c r="S29" s="11"/>
    </row>
    <row r="30">
      <c r="A30" s="10" t="s">
        <v>28</v>
      </c>
      <c r="B30" s="10" t="s">
        <v>29</v>
      </c>
      <c r="C30" s="10" t="s">
        <v>30</v>
      </c>
      <c r="D30" s="10" t="s">
        <v>94</v>
      </c>
      <c r="E30" s="10" t="s">
        <v>81</v>
      </c>
      <c r="F30" s="11"/>
      <c r="G30" s="11">
        <v>-3041.77</v>
      </c>
      <c r="H30" s="11">
        <v>-3053.18</v>
      </c>
      <c r="I30" s="11">
        <v>-3064.63</v>
      </c>
      <c r="J30" s="11">
        <v>-3076.12</v>
      </c>
      <c r="K30" s="11">
        <v>-3087.66</v>
      </c>
      <c r="L30" s="11">
        <v>-3099.24</v>
      </c>
      <c r="M30" s="11">
        <v>-3110.85</v>
      </c>
      <c r="N30" s="11">
        <v>-3122.53</v>
      </c>
      <c r="O30" s="11">
        <v>-3134.23</v>
      </c>
      <c r="P30" s="11">
        <v>-3145.99</v>
      </c>
      <c r="Q30" s="11">
        <v>-3157.78</v>
      </c>
      <c r="R30" s="11">
        <v>-3169.62</v>
      </c>
      <c r="S30" s="11">
        <v>-37263.6</v>
      </c>
    </row>
    <row r="31">
      <c r="A31" s="10" t="s">
        <v>28</v>
      </c>
      <c r="B31" s="10" t="s">
        <v>29</v>
      </c>
      <c r="C31" s="10" t="s">
        <v>30</v>
      </c>
      <c r="D31" s="10" t="s">
        <v>82</v>
      </c>
      <c r="E31" s="10" t="s">
        <v>83</v>
      </c>
      <c r="F31" s="11"/>
      <c r="G31" s="11">
        <v>-11531.82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>
      <c r="A32" s="10" t="s">
        <v>28</v>
      </c>
      <c r="B32" s="10" t="s">
        <v>29</v>
      </c>
      <c r="C32" s="10" t="s">
        <v>30</v>
      </c>
      <c r="D32" s="10" t="s">
        <v>85</v>
      </c>
      <c r="E32" s="10" t="s">
        <v>83</v>
      </c>
      <c r="F32" s="11"/>
      <c r="G32" s="11">
        <v>950.02</v>
      </c>
      <c r="H32" s="11">
        <v>952.01</v>
      </c>
      <c r="I32" s="11">
        <v>953.98</v>
      </c>
      <c r="J32" s="11">
        <v>955.97</v>
      </c>
      <c r="K32" s="11">
        <v>957.97</v>
      </c>
      <c r="L32" s="11">
        <v>959.96</v>
      </c>
      <c r="M32" s="11">
        <v>961.96</v>
      </c>
      <c r="N32" s="11">
        <v>963.96</v>
      </c>
      <c r="O32" s="11">
        <v>965.98</v>
      </c>
      <c r="P32" s="11">
        <v>967.98</v>
      </c>
      <c r="Q32" s="11">
        <v>970</v>
      </c>
      <c r="R32" s="11">
        <v>972.03</v>
      </c>
      <c r="S32" s="11"/>
    </row>
    <row r="33">
      <c r="A33" s="10" t="s">
        <v>28</v>
      </c>
      <c r="B33" s="10" t="s">
        <v>29</v>
      </c>
      <c r="C33" s="10" t="s">
        <v>30</v>
      </c>
      <c r="D33" s="10" t="s">
        <v>94</v>
      </c>
      <c r="E33" s="10" t="s">
        <v>83</v>
      </c>
      <c r="F33" s="11"/>
      <c r="G33" s="11">
        <v>-974.04</v>
      </c>
      <c r="H33" s="11">
        <v>-976.08</v>
      </c>
      <c r="I33" s="11">
        <v>-978.11</v>
      </c>
      <c r="J33" s="11">
        <v>-980.15</v>
      </c>
      <c r="K33" s="11">
        <v>-982.19</v>
      </c>
      <c r="L33" s="11">
        <v>-984.23</v>
      </c>
      <c r="M33" s="11">
        <v>-986.29</v>
      </c>
      <c r="N33" s="11">
        <v>-988.34</v>
      </c>
      <c r="O33" s="11">
        <v>-990.4</v>
      </c>
      <c r="P33" s="11">
        <v>-992.47</v>
      </c>
      <c r="Q33" s="11">
        <v>-994.53</v>
      </c>
      <c r="R33" s="11">
        <v>-996.6</v>
      </c>
      <c r="S33" s="11">
        <v>-11823.43</v>
      </c>
    </row>
    <row r="34" s="23" customFormat="1">
      <c r="A34" s="19" t="s">
        <v>28</v>
      </c>
      <c r="B34" s="19" t="s">
        <v>95</v>
      </c>
      <c r="C34" s="19"/>
      <c r="D34" s="19"/>
      <c r="E34" s="19"/>
      <c r="F34" s="20">
        <f>@SUM(F24:F33)</f>
      </c>
      <c r="G34" s="20">
        <f>@SUM(G24:G33)</f>
      </c>
      <c r="H34" s="20">
        <f>@SUM(H24:H33)</f>
      </c>
      <c r="I34" s="20">
        <f>@SUM(I24:I33)</f>
      </c>
      <c r="J34" s="20">
        <f>@SUM(J24:J33)</f>
      </c>
      <c r="K34" s="20">
        <f>@SUM(K24:K33)</f>
      </c>
      <c r="L34" s="20">
        <f>@SUM(L24:L33)</f>
      </c>
      <c r="M34" s="20">
        <f>@SUM(M24:M33)</f>
      </c>
      <c r="N34" s="20">
        <f>@SUM(N24:N33)</f>
      </c>
      <c r="O34" s="20">
        <f>@SUM(O24:O33)</f>
      </c>
      <c r="P34" s="20">
        <f>@SUM(P24:P33)</f>
      </c>
      <c r="Q34" s="20">
        <f>@SUM(Q24:Q33)</f>
      </c>
      <c r="R34" s="20">
        <f>@SUM(R24:R33)</f>
      </c>
      <c r="S34" s="20">
        <f>@SUM(S24:S33)</f>
      </c>
    </row>
    <row r="35">
      <c r="A35" s="10" t="s">
        <v>28</v>
      </c>
      <c r="B35" s="10" t="s">
        <v>31</v>
      </c>
      <c r="C35" s="10" t="s">
        <v>32</v>
      </c>
      <c r="D35" s="10" t="s">
        <v>79</v>
      </c>
      <c r="E35" s="10" t="s">
        <v>80</v>
      </c>
      <c r="F35" s="11"/>
      <c r="G35" s="11"/>
      <c r="H35" s="11"/>
      <c r="I35" s="11"/>
      <c r="J35" s="11"/>
      <c r="K35" s="11"/>
      <c r="L35" s="11"/>
      <c r="M35" s="11">
        <v>-4783.77</v>
      </c>
      <c r="N35" s="11"/>
      <c r="O35" s="11"/>
      <c r="P35" s="11"/>
      <c r="Q35" s="11"/>
      <c r="R35" s="11"/>
      <c r="S35" s="11"/>
    </row>
    <row r="36">
      <c r="A36" s="10" t="s">
        <v>28</v>
      </c>
      <c r="B36" s="10" t="s">
        <v>31</v>
      </c>
      <c r="C36" s="10" t="s">
        <v>32</v>
      </c>
      <c r="D36" s="10" t="s">
        <v>94</v>
      </c>
      <c r="E36" s="10" t="s">
        <v>80</v>
      </c>
      <c r="F36" s="11"/>
      <c r="G36" s="11"/>
      <c r="H36" s="11"/>
      <c r="I36" s="11"/>
      <c r="J36" s="11"/>
      <c r="K36" s="11"/>
      <c r="L36" s="11"/>
      <c r="M36" s="11">
        <v>189.93</v>
      </c>
      <c r="N36" s="11">
        <v>190.73</v>
      </c>
      <c r="O36" s="11">
        <v>191.53</v>
      </c>
      <c r="P36" s="11">
        <v>192.32</v>
      </c>
      <c r="Q36" s="11">
        <v>193.12</v>
      </c>
      <c r="R36" s="11">
        <v>193.93</v>
      </c>
      <c r="S36" s="11">
        <v>-3632.21</v>
      </c>
    </row>
    <row r="37">
      <c r="A37" s="10" t="s">
        <v>28</v>
      </c>
      <c r="B37" s="10" t="s">
        <v>31</v>
      </c>
      <c r="C37" s="10" t="s">
        <v>32</v>
      </c>
      <c r="D37" s="10" t="s">
        <v>79</v>
      </c>
      <c r="E37" s="10" t="s">
        <v>81</v>
      </c>
      <c r="F37" s="11"/>
      <c r="G37" s="11">
        <v>-299677.28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>
      <c r="A38" s="10" t="s">
        <v>28</v>
      </c>
      <c r="B38" s="10" t="s">
        <v>31</v>
      </c>
      <c r="C38" s="10" t="s">
        <v>32</v>
      </c>
      <c r="D38" s="10" t="s">
        <v>94</v>
      </c>
      <c r="E38" s="10" t="s">
        <v>81</v>
      </c>
      <c r="F38" s="11"/>
      <c r="G38" s="11">
        <v>3041.77</v>
      </c>
      <c r="H38" s="11">
        <v>3053.18</v>
      </c>
      <c r="I38" s="11">
        <v>3064.63</v>
      </c>
      <c r="J38" s="11">
        <v>3076.12</v>
      </c>
      <c r="K38" s="11">
        <v>3087.66</v>
      </c>
      <c r="L38" s="11">
        <v>3099.24</v>
      </c>
      <c r="M38" s="11">
        <v>3110.85</v>
      </c>
      <c r="N38" s="11">
        <v>3122.53</v>
      </c>
      <c r="O38" s="11">
        <v>3134.23</v>
      </c>
      <c r="P38" s="11">
        <v>3145.99</v>
      </c>
      <c r="Q38" s="11">
        <v>3157.78</v>
      </c>
      <c r="R38" s="11">
        <v>3169.62</v>
      </c>
      <c r="S38" s="11">
        <v>-262413.68</v>
      </c>
    </row>
    <row r="39">
      <c r="A39" s="10" t="s">
        <v>28</v>
      </c>
      <c r="B39" s="10" t="s">
        <v>31</v>
      </c>
      <c r="C39" s="10" t="s">
        <v>32</v>
      </c>
      <c r="D39" s="10" t="s">
        <v>82</v>
      </c>
      <c r="E39" s="10" t="s">
        <v>83</v>
      </c>
      <c r="F39" s="11"/>
      <c r="G39" s="11">
        <v>-253957.2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>
      <c r="A40" s="10" t="s">
        <v>28</v>
      </c>
      <c r="B40" s="10" t="s">
        <v>31</v>
      </c>
      <c r="C40" s="10" t="s">
        <v>32</v>
      </c>
      <c r="D40" s="10" t="s">
        <v>94</v>
      </c>
      <c r="E40" s="10" t="s">
        <v>83</v>
      </c>
      <c r="F40" s="11"/>
      <c r="G40" s="11">
        <v>974.04</v>
      </c>
      <c r="H40" s="11">
        <v>976.08</v>
      </c>
      <c r="I40" s="11">
        <v>978.11</v>
      </c>
      <c r="J40" s="11">
        <v>980.15</v>
      </c>
      <c r="K40" s="11">
        <v>982.19</v>
      </c>
      <c r="L40" s="11">
        <v>984.23</v>
      </c>
      <c r="M40" s="11">
        <v>986.29</v>
      </c>
      <c r="N40" s="11">
        <v>988.34</v>
      </c>
      <c r="O40" s="11">
        <v>990.4</v>
      </c>
      <c r="P40" s="11">
        <v>992.47</v>
      </c>
      <c r="Q40" s="11">
        <v>994.53</v>
      </c>
      <c r="R40" s="11">
        <v>996.6</v>
      </c>
      <c r="S40" s="11">
        <v>-242133.77</v>
      </c>
    </row>
    <row r="41" s="23" customFormat="1">
      <c r="A41" s="19" t="s">
        <v>28</v>
      </c>
      <c r="B41" s="19" t="s">
        <v>96</v>
      </c>
      <c r="C41" s="19"/>
      <c r="D41" s="19"/>
      <c r="E41" s="19"/>
      <c r="F41" s="20">
        <f>@SUM(F35:F40)</f>
      </c>
      <c r="G41" s="20">
        <f>@SUM(G35:G40)</f>
      </c>
      <c r="H41" s="20">
        <f>@SUM(H35:H40)</f>
      </c>
      <c r="I41" s="20">
        <f>@SUM(I35:I40)</f>
      </c>
      <c r="J41" s="20">
        <f>@SUM(J35:J40)</f>
      </c>
      <c r="K41" s="20">
        <f>@SUM(K35:K40)</f>
      </c>
      <c r="L41" s="20">
        <f>@SUM(L35:L40)</f>
      </c>
      <c r="M41" s="20">
        <f>@SUM(M35:M40)</f>
      </c>
      <c r="N41" s="20">
        <f>@SUM(N35:N40)</f>
      </c>
      <c r="O41" s="20">
        <f>@SUM(O35:O40)</f>
      </c>
      <c r="P41" s="20">
        <f>@SUM(P35:P40)</f>
      </c>
      <c r="Q41" s="20">
        <f>@SUM(Q35:Q40)</f>
      </c>
      <c r="R41" s="20">
        <f>@SUM(R35:R40)</f>
      </c>
      <c r="S41" s="20">
        <f>@SUM(S35:S40)</f>
      </c>
    </row>
    <row r="42">
      <c r="A42" s="10" t="s">
        <v>28</v>
      </c>
      <c r="B42" s="10" t="s">
        <v>33</v>
      </c>
      <c r="C42" s="10" t="s">
        <v>34</v>
      </c>
      <c r="D42" s="10" t="s">
        <v>88</v>
      </c>
      <c r="E42" s="10" t="s">
        <v>89</v>
      </c>
      <c r="F42" s="11"/>
      <c r="G42" s="11"/>
      <c r="H42" s="11"/>
      <c r="I42" s="11"/>
      <c r="J42" s="11"/>
      <c r="K42" s="11"/>
      <c r="L42" s="11">
        <v>-2870.32</v>
      </c>
      <c r="M42" s="11"/>
      <c r="N42" s="11"/>
      <c r="O42" s="11"/>
      <c r="P42" s="11"/>
      <c r="Q42" s="11"/>
      <c r="R42" s="11"/>
      <c r="S42" s="11"/>
    </row>
    <row r="43">
      <c r="A43" s="10" t="s">
        <v>28</v>
      </c>
      <c r="B43" s="10" t="s">
        <v>33</v>
      </c>
      <c r="C43" s="10" t="s">
        <v>34</v>
      </c>
      <c r="D43" s="10" t="s">
        <v>97</v>
      </c>
      <c r="E43" s="10" t="s">
        <v>89</v>
      </c>
      <c r="F43" s="11"/>
      <c r="G43" s="11"/>
      <c r="H43" s="11"/>
      <c r="I43" s="11"/>
      <c r="J43" s="11"/>
      <c r="K43" s="11"/>
      <c r="L43" s="11">
        <v>262</v>
      </c>
      <c r="M43" s="11">
        <v>233.19</v>
      </c>
      <c r="N43" s="11">
        <v>233.97</v>
      </c>
      <c r="O43" s="11">
        <v>234.76</v>
      </c>
      <c r="P43" s="11">
        <v>235.53</v>
      </c>
      <c r="Q43" s="11">
        <v>236.32</v>
      </c>
      <c r="R43" s="11">
        <v>237.11</v>
      </c>
      <c r="S43" s="11"/>
    </row>
    <row r="44">
      <c r="A44" s="10" t="s">
        <v>28</v>
      </c>
      <c r="B44" s="10" t="s">
        <v>33</v>
      </c>
      <c r="C44" s="10" t="s">
        <v>34</v>
      </c>
      <c r="D44" s="10" t="s">
        <v>98</v>
      </c>
      <c r="E44" s="10" t="s">
        <v>89</v>
      </c>
      <c r="F44" s="11"/>
      <c r="G44" s="11"/>
      <c r="H44" s="11"/>
      <c r="I44" s="11"/>
      <c r="J44" s="11"/>
      <c r="K44" s="11"/>
      <c r="L44" s="11">
        <v>-241.89</v>
      </c>
      <c r="M44" s="11">
        <v>-242.69</v>
      </c>
      <c r="N44" s="11">
        <v>-243.51</v>
      </c>
      <c r="O44" s="11">
        <v>-244.31</v>
      </c>
      <c r="P44" s="11">
        <v>-245.13</v>
      </c>
      <c r="Q44" s="11">
        <v>-245.95</v>
      </c>
      <c r="R44" s="11">
        <v>-246.77</v>
      </c>
      <c r="S44" s="11">
        <v>-2907.69</v>
      </c>
    </row>
    <row r="45" s="23" customFormat="1">
      <c r="A45" s="19" t="s">
        <v>28</v>
      </c>
      <c r="B45" s="19" t="s">
        <v>99</v>
      </c>
      <c r="C45" s="19"/>
      <c r="D45" s="19"/>
      <c r="E45" s="19"/>
      <c r="F45" s="20">
        <f>@SUM(F42:F44)</f>
      </c>
      <c r="G45" s="20">
        <f>@SUM(G42:G44)</f>
      </c>
      <c r="H45" s="20">
        <f>@SUM(H42:H44)</f>
      </c>
      <c r="I45" s="20">
        <f>@SUM(I42:I44)</f>
      </c>
      <c r="J45" s="20">
        <f>@SUM(J42:J44)</f>
      </c>
      <c r="K45" s="20">
        <f>@SUM(K42:K44)</f>
      </c>
      <c r="L45" s="20">
        <f>@SUM(L42:L44)</f>
      </c>
      <c r="M45" s="20">
        <f>@SUM(M42:M44)</f>
      </c>
      <c r="N45" s="20">
        <f>@SUM(N42:N44)</f>
      </c>
      <c r="O45" s="20">
        <f>@SUM(O42:O44)</f>
      </c>
      <c r="P45" s="20">
        <f>@SUM(P42:P44)</f>
      </c>
      <c r="Q45" s="20">
        <f>@SUM(Q42:Q44)</f>
      </c>
      <c r="R45" s="20">
        <f>@SUM(R42:R44)</f>
      </c>
      <c r="S45" s="20">
        <f>@SUM(S42:S44)</f>
      </c>
    </row>
    <row r="46">
      <c r="A46" s="10" t="s">
        <v>28</v>
      </c>
      <c r="B46" s="10" t="s">
        <v>35</v>
      </c>
      <c r="C46" s="10" t="s">
        <v>36</v>
      </c>
      <c r="D46" s="10" t="s">
        <v>88</v>
      </c>
      <c r="E46" s="10" t="s">
        <v>89</v>
      </c>
      <c r="F46" s="11"/>
      <c r="G46" s="11"/>
      <c r="H46" s="11"/>
      <c r="I46" s="11"/>
      <c r="J46" s="11"/>
      <c r="K46" s="11"/>
      <c r="L46" s="11">
        <v>-6033.4</v>
      </c>
      <c r="M46" s="11"/>
      <c r="N46" s="11"/>
      <c r="O46" s="11"/>
      <c r="P46" s="11"/>
      <c r="Q46" s="11"/>
      <c r="R46" s="11"/>
      <c r="S46" s="11"/>
    </row>
    <row r="47">
      <c r="A47" s="10" t="s">
        <v>28</v>
      </c>
      <c r="B47" s="10" t="s">
        <v>35</v>
      </c>
      <c r="C47" s="10" t="s">
        <v>36</v>
      </c>
      <c r="D47" s="10" t="s">
        <v>98</v>
      </c>
      <c r="E47" s="10" t="s">
        <v>89</v>
      </c>
      <c r="F47" s="11"/>
      <c r="G47" s="11"/>
      <c r="H47" s="11"/>
      <c r="I47" s="11"/>
      <c r="J47" s="11"/>
      <c r="K47" s="11"/>
      <c r="L47" s="11">
        <v>241.89</v>
      </c>
      <c r="M47" s="11">
        <v>242.69</v>
      </c>
      <c r="N47" s="11">
        <v>243.51</v>
      </c>
      <c r="O47" s="11">
        <v>244.31</v>
      </c>
      <c r="P47" s="11">
        <v>245.13</v>
      </c>
      <c r="Q47" s="11">
        <v>245.95</v>
      </c>
      <c r="R47" s="11">
        <v>246.77</v>
      </c>
      <c r="S47" s="11">
        <v>-4323.15</v>
      </c>
    </row>
    <row r="48" s="23" customFormat="1">
      <c r="A48" s="19" t="s">
        <v>28</v>
      </c>
      <c r="B48" s="19" t="s">
        <v>100</v>
      </c>
      <c r="C48" s="19"/>
      <c r="D48" s="19"/>
      <c r="E48" s="19"/>
      <c r="F48" s="20">
        <f>@SUM(F46:F47)</f>
      </c>
      <c r="G48" s="20">
        <f>@SUM(G46:G47)</f>
      </c>
      <c r="H48" s="20">
        <f>@SUM(H46:H47)</f>
      </c>
      <c r="I48" s="20">
        <f>@SUM(I46:I47)</f>
      </c>
      <c r="J48" s="20">
        <f>@SUM(J46:J47)</f>
      </c>
      <c r="K48" s="20">
        <f>@SUM(K46:K47)</f>
      </c>
      <c r="L48" s="20">
        <f>@SUM(L46:L47)</f>
      </c>
      <c r="M48" s="20">
        <f>@SUM(M46:M47)</f>
      </c>
      <c r="N48" s="20">
        <f>@SUM(N46:N47)</f>
      </c>
      <c r="O48" s="20">
        <f>@SUM(O46:O47)</f>
      </c>
      <c r="P48" s="20">
        <f>@SUM(P46:P47)</f>
      </c>
      <c r="Q48" s="20">
        <f>@SUM(Q46:Q47)</f>
      </c>
      <c r="R48" s="20">
        <f>@SUM(R46:R47)</f>
      </c>
      <c r="S48" s="20">
        <f>@SUM(S46:S47)</f>
      </c>
    </row>
    <row r="49">
      <c r="A49" s="10" t="s">
        <v>28</v>
      </c>
      <c r="B49" s="10" t="s">
        <v>37</v>
      </c>
      <c r="C49" s="10" t="s">
        <v>38</v>
      </c>
      <c r="D49" s="10" t="s">
        <v>97</v>
      </c>
      <c r="E49" s="10" t="s">
        <v>89</v>
      </c>
      <c r="F49" s="11"/>
      <c r="G49" s="11"/>
      <c r="H49" s="11"/>
      <c r="I49" s="11"/>
      <c r="J49" s="11"/>
      <c r="K49" s="11"/>
      <c r="L49" s="11"/>
      <c r="M49" s="11">
        <v>28.81</v>
      </c>
      <c r="N49" s="11">
        <v>28.03</v>
      </c>
      <c r="O49" s="11">
        <v>27.24</v>
      </c>
      <c r="P49" s="11">
        <v>26.47</v>
      </c>
      <c r="Q49" s="11">
        <v>25.68</v>
      </c>
      <c r="R49" s="11">
        <v>24.89</v>
      </c>
      <c r="S49" s="11"/>
    </row>
    <row r="50">
      <c r="A50" s="10" t="s">
        <v>28</v>
      </c>
      <c r="B50" s="10" t="s">
        <v>37</v>
      </c>
      <c r="C50" s="10" t="s">
        <v>38</v>
      </c>
      <c r="D50" s="10" t="s">
        <v>101</v>
      </c>
      <c r="E50" s="10" t="s">
        <v>89</v>
      </c>
      <c r="F50" s="11"/>
      <c r="G50" s="11"/>
      <c r="H50" s="11"/>
      <c r="I50" s="11"/>
      <c r="J50" s="11"/>
      <c r="K50" s="11"/>
      <c r="L50" s="11">
        <v>-28.81</v>
      </c>
      <c r="M50" s="11">
        <v>-28.03</v>
      </c>
      <c r="N50" s="11">
        <v>-27.24</v>
      </c>
      <c r="O50" s="11">
        <v>-26.47</v>
      </c>
      <c r="P50" s="11">
        <v>-25.68</v>
      </c>
      <c r="Q50" s="11">
        <v>-24.89</v>
      </c>
      <c r="R50" s="11">
        <v>-24.11</v>
      </c>
      <c r="S50" s="11">
        <v>-24.11</v>
      </c>
    </row>
    <row r="51" s="23" customFormat="1">
      <c r="A51" s="19" t="s">
        <v>28</v>
      </c>
      <c r="B51" s="19" t="s">
        <v>102</v>
      </c>
      <c r="C51" s="19"/>
      <c r="D51" s="19"/>
      <c r="E51" s="19"/>
      <c r="F51" s="20">
        <f>@SUM(F49:F50)</f>
      </c>
      <c r="G51" s="20">
        <f>@SUM(G49:G50)</f>
      </c>
      <c r="H51" s="20">
        <f>@SUM(H49:H50)</f>
      </c>
      <c r="I51" s="20">
        <f>@SUM(I49:I50)</f>
      </c>
      <c r="J51" s="20">
        <f>@SUM(J49:J50)</f>
      </c>
      <c r="K51" s="20">
        <f>@SUM(K49:K50)</f>
      </c>
      <c r="L51" s="20">
        <f>@SUM(L49:L50)</f>
      </c>
      <c r="M51" s="20">
        <f>@SUM(M49:M50)</f>
      </c>
      <c r="N51" s="20">
        <f>@SUM(N49:N50)</f>
      </c>
      <c r="O51" s="20">
        <f>@SUM(O49:O50)</f>
      </c>
      <c r="P51" s="20">
        <f>@SUM(P49:P50)</f>
      </c>
      <c r="Q51" s="20">
        <f>@SUM(Q49:Q50)</f>
      </c>
      <c r="R51" s="20">
        <f>@SUM(R49:R50)</f>
      </c>
      <c r="S51" s="20">
        <f>@SUM(S49:S50)</f>
      </c>
    </row>
    <row r="52" s="23" customFormat="1">
      <c r="A52" s="19" t="s">
        <v>103</v>
      </c>
      <c r="B52" s="19"/>
      <c r="C52" s="19"/>
      <c r="D52" s="19"/>
      <c r="E52" s="19"/>
      <c r="F52" s="20">
        <f>@SUM(F34,F41,F45,F48,F51)</f>
      </c>
      <c r="G52" s="20">
        <f>@SUM(G34,G41,G45,G48,G51)</f>
      </c>
      <c r="H52" s="20">
        <f>@SUM(H34,H41,H45,H48,H51)</f>
      </c>
      <c r="I52" s="20">
        <f>@SUM(I34,I41,I45,I48,I51)</f>
      </c>
      <c r="J52" s="20">
        <f>@SUM(J34,J41,J45,J48,J51)</f>
      </c>
      <c r="K52" s="20">
        <f>@SUM(K34,K41,K45,K48,K51)</f>
      </c>
      <c r="L52" s="20">
        <f>@SUM(L34,L41,L45,L48,L51)</f>
      </c>
      <c r="M52" s="20">
        <f>@SUM(M34,M41,M45,M48,M51)</f>
      </c>
      <c r="N52" s="20">
        <f>@SUM(N34,N41,N45,N48,N51)</f>
      </c>
      <c r="O52" s="20">
        <f>@SUM(O34,O41,O45,O48,O51)</f>
      </c>
      <c r="P52" s="20">
        <f>@SUM(P34,P41,P45,P48,P51)</f>
      </c>
      <c r="Q52" s="20">
        <f>@SUM(Q34,Q41,Q45,Q48,Q51)</f>
      </c>
      <c r="R52" s="20">
        <f>@SUM(R34,R41,R45,R48,R51)</f>
      </c>
      <c r="S52" s="20">
        <f>@SUM(S34,S41,S45,S48,S51)</f>
      </c>
    </row>
    <row r="53">
      <c r="A53" s="10"/>
      <c r="B53" s="10"/>
      <c r="C53" s="10"/>
      <c r="D53" s="10"/>
      <c r="E53" s="1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>
      <c r="A54" s="6" t="s">
        <v>39</v>
      </c>
      <c r="B54" s="10"/>
      <c r="C54" s="10"/>
      <c r="D54" s="10"/>
      <c r="E54" s="1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>
      <c r="A55" s="10" t="s">
        <v>40</v>
      </c>
      <c r="B55" s="10" t="s">
        <v>45</v>
      </c>
      <c r="C55" s="10" t="s">
        <v>46</v>
      </c>
      <c r="D55" s="10" t="s">
        <v>91</v>
      </c>
      <c r="E55" s="10" t="s">
        <v>89</v>
      </c>
      <c r="F55" s="11"/>
      <c r="G55" s="11"/>
      <c r="H55" s="11"/>
      <c r="I55" s="11"/>
      <c r="J55" s="11"/>
      <c r="K55" s="11"/>
      <c r="L55" s="11">
        <v>247.33</v>
      </c>
      <c r="M55" s="11">
        <v>247.32</v>
      </c>
      <c r="N55" s="11">
        <v>247.33</v>
      </c>
      <c r="O55" s="11">
        <v>247.32</v>
      </c>
      <c r="P55" s="11">
        <v>247.33</v>
      </c>
      <c r="Q55" s="11">
        <v>247.32</v>
      </c>
      <c r="R55" s="11">
        <v>247.33</v>
      </c>
      <c r="S55" s="11">
        <f>@SUM(G55:R55)</f>
      </c>
    </row>
    <row r="56" s="23" customFormat="1">
      <c r="A56" s="19" t="s">
        <v>40</v>
      </c>
      <c r="B56" s="19" t="s">
        <v>104</v>
      </c>
      <c r="C56" s="19"/>
      <c r="D56" s="19"/>
      <c r="E56" s="19"/>
      <c r="F56" s="20"/>
      <c r="G56" s="20">
        <f>@SUM(G55:G55)</f>
      </c>
      <c r="H56" s="20">
        <f>@SUM(H55:H55)</f>
      </c>
      <c r="I56" s="20">
        <f>@SUM(I55:I55)</f>
      </c>
      <c r="J56" s="20">
        <f>@SUM(J55:J55)</f>
      </c>
      <c r="K56" s="20">
        <f>@SUM(K55:K55)</f>
      </c>
      <c r="L56" s="20">
        <f>@SUM(L55:L55)</f>
      </c>
      <c r="M56" s="20">
        <f>@SUM(M55:M55)</f>
      </c>
      <c r="N56" s="20">
        <f>@SUM(N55:N55)</f>
      </c>
      <c r="O56" s="20">
        <f>@SUM(O55:O55)</f>
      </c>
      <c r="P56" s="20">
        <f>@SUM(P55:P55)</f>
      </c>
      <c r="Q56" s="20">
        <f>@SUM(Q55:Q55)</f>
      </c>
      <c r="R56" s="20">
        <f>@SUM(R55:R55)</f>
      </c>
      <c r="S56" s="20">
        <f>@SUM(S55:S55)</f>
      </c>
    </row>
    <row r="57">
      <c r="A57" s="10" t="s">
        <v>40</v>
      </c>
      <c r="B57" s="10" t="s">
        <v>43</v>
      </c>
      <c r="C57" s="10" t="s">
        <v>44</v>
      </c>
      <c r="D57" s="10" t="s">
        <v>101</v>
      </c>
      <c r="E57" s="10" t="s">
        <v>89</v>
      </c>
      <c r="F57" s="11"/>
      <c r="G57" s="11"/>
      <c r="H57" s="11"/>
      <c r="I57" s="11"/>
      <c r="J57" s="11"/>
      <c r="K57" s="11"/>
      <c r="L57" s="11">
        <v>28.81</v>
      </c>
      <c r="M57" s="11">
        <v>28.03</v>
      </c>
      <c r="N57" s="11">
        <v>27.24</v>
      </c>
      <c r="O57" s="11">
        <v>26.47</v>
      </c>
      <c r="P57" s="11">
        <v>25.68</v>
      </c>
      <c r="Q57" s="11">
        <v>24.89</v>
      </c>
      <c r="R57" s="11">
        <v>24.11</v>
      </c>
      <c r="S57" s="11">
        <f>@SUM(G57:R57)</f>
      </c>
    </row>
    <row r="58" s="23" customFormat="1">
      <c r="A58" s="19" t="s">
        <v>40</v>
      </c>
      <c r="B58" s="19" t="s">
        <v>105</v>
      </c>
      <c r="C58" s="19"/>
      <c r="D58" s="19"/>
      <c r="E58" s="19"/>
      <c r="F58" s="20"/>
      <c r="G58" s="20">
        <f>@SUM(G57:G57)</f>
      </c>
      <c r="H58" s="20">
        <f>@SUM(H57:H57)</f>
      </c>
      <c r="I58" s="20">
        <f>@SUM(I57:I57)</f>
      </c>
      <c r="J58" s="20">
        <f>@SUM(J57:J57)</f>
      </c>
      <c r="K58" s="20">
        <f>@SUM(K57:K57)</f>
      </c>
      <c r="L58" s="20">
        <f>@SUM(L57:L57)</f>
      </c>
      <c r="M58" s="20">
        <f>@SUM(M57:M57)</f>
      </c>
      <c r="N58" s="20">
        <f>@SUM(N57:N57)</f>
      </c>
      <c r="O58" s="20">
        <f>@SUM(O57:O57)</f>
      </c>
      <c r="P58" s="20">
        <f>@SUM(P57:P57)</f>
      </c>
      <c r="Q58" s="20">
        <f>@SUM(Q57:Q57)</f>
      </c>
      <c r="R58" s="20">
        <f>@SUM(R57:R57)</f>
      </c>
      <c r="S58" s="20">
        <f>@SUM(S57:S57)</f>
      </c>
    </row>
    <row r="59">
      <c r="A59" s="10" t="s">
        <v>40</v>
      </c>
      <c r="B59" s="10" t="s">
        <v>41</v>
      </c>
      <c r="C59" s="10" t="s">
        <v>42</v>
      </c>
      <c r="D59" s="10" t="s">
        <v>85</v>
      </c>
      <c r="E59" s="10" t="s">
        <v>80</v>
      </c>
      <c r="F59" s="11"/>
      <c r="G59" s="11"/>
      <c r="H59" s="11"/>
      <c r="I59" s="11"/>
      <c r="J59" s="11"/>
      <c r="K59" s="11"/>
      <c r="L59" s="11"/>
      <c r="M59" s="11">
        <v>209</v>
      </c>
      <c r="N59" s="11">
        <v>209</v>
      </c>
      <c r="O59" s="11">
        <v>209</v>
      </c>
      <c r="P59" s="11">
        <v>209</v>
      </c>
      <c r="Q59" s="11">
        <v>209</v>
      </c>
      <c r="R59" s="11">
        <v>209</v>
      </c>
      <c r="S59" s="11">
        <f>@SUM(G59:R59)</f>
      </c>
    </row>
    <row r="60">
      <c r="A60" s="10" t="s">
        <v>40</v>
      </c>
      <c r="B60" s="10" t="s">
        <v>41</v>
      </c>
      <c r="C60" s="10" t="s">
        <v>42</v>
      </c>
      <c r="D60" s="10" t="s">
        <v>86</v>
      </c>
      <c r="E60" s="10" t="s">
        <v>81</v>
      </c>
      <c r="F60" s="11"/>
      <c r="G60" s="11">
        <v>4106.77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>
        <f>@SUM(G60:R60)</f>
      </c>
    </row>
    <row r="61">
      <c r="A61" s="10" t="s">
        <v>40</v>
      </c>
      <c r="B61" s="10" t="s">
        <v>41</v>
      </c>
      <c r="C61" s="10" t="s">
        <v>42</v>
      </c>
      <c r="D61" s="10" t="s">
        <v>85</v>
      </c>
      <c r="E61" s="10" t="s">
        <v>81</v>
      </c>
      <c r="F61" s="11"/>
      <c r="G61" s="11"/>
      <c r="H61" s="11">
        <v>4106.77</v>
      </c>
      <c r="I61" s="11">
        <v>4106.77</v>
      </c>
      <c r="J61" s="11">
        <v>4106.77</v>
      </c>
      <c r="K61" s="11">
        <v>4106.77</v>
      </c>
      <c r="L61" s="11">
        <v>4106.77</v>
      </c>
      <c r="M61" s="11">
        <v>4106.78</v>
      </c>
      <c r="N61" s="11">
        <v>4106.77</v>
      </c>
      <c r="O61" s="11">
        <v>4106.77</v>
      </c>
      <c r="P61" s="11">
        <v>4106.77</v>
      </c>
      <c r="Q61" s="11">
        <v>4106.77</v>
      </c>
      <c r="R61" s="11">
        <v>4106.77</v>
      </c>
      <c r="S61" s="11">
        <f>@SUM(G61:R61)</f>
      </c>
    </row>
    <row r="62">
      <c r="A62" s="10" t="s">
        <v>40</v>
      </c>
      <c r="B62" s="10" t="s">
        <v>41</v>
      </c>
      <c r="C62" s="10" t="s">
        <v>42</v>
      </c>
      <c r="D62" s="10" t="s">
        <v>85</v>
      </c>
      <c r="E62" s="10" t="s">
        <v>83</v>
      </c>
      <c r="F62" s="11"/>
      <c r="G62" s="11">
        <v>1584.61</v>
      </c>
      <c r="H62" s="11">
        <v>1584.62</v>
      </c>
      <c r="I62" s="11">
        <v>1584.61</v>
      </c>
      <c r="J62" s="11">
        <v>1584.62</v>
      </c>
      <c r="K62" s="11">
        <v>1584.61</v>
      </c>
      <c r="L62" s="11">
        <v>1584.62</v>
      </c>
      <c r="M62" s="11">
        <v>1584.61</v>
      </c>
      <c r="N62" s="11">
        <v>1584.62</v>
      </c>
      <c r="O62" s="11">
        <v>1584.61</v>
      </c>
      <c r="P62" s="11">
        <v>1584.62</v>
      </c>
      <c r="Q62" s="11">
        <v>1584.61</v>
      </c>
      <c r="R62" s="11">
        <v>1584.62</v>
      </c>
      <c r="S62" s="11">
        <f>@SUM(G62:R62)</f>
      </c>
    </row>
    <row r="63" s="23" customFormat="1">
      <c r="A63" s="19" t="s">
        <v>40</v>
      </c>
      <c r="B63" s="19" t="s">
        <v>106</v>
      </c>
      <c r="C63" s="19"/>
      <c r="D63" s="19"/>
      <c r="E63" s="19"/>
      <c r="F63" s="20"/>
      <c r="G63" s="20">
        <f>@SUM(G59:G62)</f>
      </c>
      <c r="H63" s="20">
        <f>@SUM(H59:H62)</f>
      </c>
      <c r="I63" s="20">
        <f>@SUM(I59:I62)</f>
      </c>
      <c r="J63" s="20">
        <f>@SUM(J59:J62)</f>
      </c>
      <c r="K63" s="20">
        <f>@SUM(K59:K62)</f>
      </c>
      <c r="L63" s="20">
        <f>@SUM(L59:L62)</f>
      </c>
      <c r="M63" s="20">
        <f>@SUM(M59:M62)</f>
      </c>
      <c r="N63" s="20">
        <f>@SUM(N59:N62)</f>
      </c>
      <c r="O63" s="20">
        <f>@SUM(O59:O62)</f>
      </c>
      <c r="P63" s="20">
        <f>@SUM(P59:P62)</f>
      </c>
      <c r="Q63" s="20">
        <f>@SUM(Q59:Q62)</f>
      </c>
      <c r="R63" s="20">
        <f>@SUM(R59:R62)</f>
      </c>
      <c r="S63" s="20">
        <f>@SUM(S59:S62)</f>
      </c>
    </row>
    <row r="64">
      <c r="A64" s="10" t="s">
        <v>40</v>
      </c>
      <c r="B64" s="10" t="s">
        <v>107</v>
      </c>
      <c r="C64" s="10" t="s">
        <v>108</v>
      </c>
      <c r="D64" s="10" t="s">
        <v>82</v>
      </c>
      <c r="E64" s="10" t="s">
        <v>83</v>
      </c>
      <c r="F64" s="11"/>
      <c r="G64" s="11">
        <v>51784.62</v>
      </c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>
        <f>@SUM(G64:R64)</f>
      </c>
    </row>
    <row r="65" s="23" customFormat="1">
      <c r="A65" s="19" t="s">
        <v>40</v>
      </c>
      <c r="B65" s="19" t="s">
        <v>109</v>
      </c>
      <c r="C65" s="19"/>
      <c r="D65" s="19"/>
      <c r="E65" s="19"/>
      <c r="F65" s="20"/>
      <c r="G65" s="20">
        <f>@SUM(G64:G64)</f>
      </c>
      <c r="H65" s="20">
        <f>@SUM(H64:H64)</f>
      </c>
      <c r="I65" s="20">
        <f>@SUM(I64:I64)</f>
      </c>
      <c r="J65" s="20">
        <f>@SUM(J64:J64)</f>
      </c>
      <c r="K65" s="20">
        <f>@SUM(K64:K64)</f>
      </c>
      <c r="L65" s="20">
        <f>@SUM(L64:L64)</f>
      </c>
      <c r="M65" s="20">
        <f>@SUM(M64:M64)</f>
      </c>
      <c r="N65" s="20">
        <f>@SUM(N64:N64)</f>
      </c>
      <c r="O65" s="20">
        <f>@SUM(O64:O64)</f>
      </c>
      <c r="P65" s="20">
        <f>@SUM(P64:P64)</f>
      </c>
      <c r="Q65" s="20">
        <f>@SUM(Q64:Q64)</f>
      </c>
      <c r="R65" s="20">
        <f>@SUM(R64:R64)</f>
      </c>
      <c r="S65" s="20">
        <f>@SUM(S64:S64)</f>
      </c>
    </row>
    <row r="66">
      <c r="A66" s="10" t="s">
        <v>40</v>
      </c>
      <c r="B66" s="10" t="s">
        <v>50</v>
      </c>
      <c r="C66" s="10" t="s">
        <v>51</v>
      </c>
      <c r="D66" s="10" t="s">
        <v>110</v>
      </c>
      <c r="E66" s="10" t="s">
        <v>81</v>
      </c>
      <c r="F66" s="11"/>
      <c r="G66" s="11"/>
      <c r="H66" s="11">
        <v>850</v>
      </c>
      <c r="I66" s="11">
        <v>850</v>
      </c>
      <c r="J66" s="11">
        <v>850</v>
      </c>
      <c r="K66" s="11">
        <v>850</v>
      </c>
      <c r="L66" s="11">
        <v>850</v>
      </c>
      <c r="M66" s="11">
        <v>850</v>
      </c>
      <c r="N66" s="11">
        <v>850</v>
      </c>
      <c r="O66" s="11">
        <v>850</v>
      </c>
      <c r="P66" s="11">
        <v>850</v>
      </c>
      <c r="Q66" s="11">
        <v>850</v>
      </c>
      <c r="R66" s="11">
        <v>850</v>
      </c>
      <c r="S66" s="11">
        <f>@SUM(G66:R66)</f>
      </c>
    </row>
    <row r="67">
      <c r="A67" s="10" t="s">
        <v>40</v>
      </c>
      <c r="B67" s="10" t="s">
        <v>50</v>
      </c>
      <c r="C67" s="10" t="s">
        <v>51</v>
      </c>
      <c r="D67" s="10" t="s">
        <v>97</v>
      </c>
      <c r="E67" s="10" t="s">
        <v>89</v>
      </c>
      <c r="F67" s="11"/>
      <c r="G67" s="11"/>
      <c r="H67" s="11"/>
      <c r="I67" s="11"/>
      <c r="J67" s="11"/>
      <c r="K67" s="11"/>
      <c r="L67" s="11">
        <v>18</v>
      </c>
      <c r="M67" s="11">
        <v>18</v>
      </c>
      <c r="N67" s="11">
        <v>18</v>
      </c>
      <c r="O67" s="11">
        <v>18</v>
      </c>
      <c r="P67" s="11">
        <v>18</v>
      </c>
      <c r="Q67" s="11">
        <v>18</v>
      </c>
      <c r="R67" s="11">
        <v>18</v>
      </c>
      <c r="S67" s="11">
        <f>@SUM(G67:R67)</f>
      </c>
    </row>
    <row r="68" s="23" customFormat="1">
      <c r="A68" s="19" t="s">
        <v>40</v>
      </c>
      <c r="B68" s="19" t="s">
        <v>111</v>
      </c>
      <c r="C68" s="19"/>
      <c r="D68" s="19"/>
      <c r="E68" s="19"/>
      <c r="F68" s="20"/>
      <c r="G68" s="20">
        <f>@SUM(G66:G67)</f>
      </c>
      <c r="H68" s="20">
        <f>@SUM(H66:H67)</f>
      </c>
      <c r="I68" s="20">
        <f>@SUM(I66:I67)</f>
      </c>
      <c r="J68" s="20">
        <f>@SUM(J66:J67)</f>
      </c>
      <c r="K68" s="20">
        <f>@SUM(K66:K67)</f>
      </c>
      <c r="L68" s="20">
        <f>@SUM(L66:L67)</f>
      </c>
      <c r="M68" s="20">
        <f>@SUM(M66:M67)</f>
      </c>
      <c r="N68" s="20">
        <f>@SUM(N66:N67)</f>
      </c>
      <c r="O68" s="20">
        <f>@SUM(O66:O67)</f>
      </c>
      <c r="P68" s="20">
        <f>@SUM(P66:P67)</f>
      </c>
      <c r="Q68" s="20">
        <f>@SUM(Q66:Q67)</f>
      </c>
      <c r="R68" s="20">
        <f>@SUM(R66:R67)</f>
      </c>
      <c r="S68" s="20">
        <f>@SUM(S66:S67)</f>
      </c>
    </row>
    <row r="69" s="23" customFormat="1">
      <c r="A69" s="19" t="s">
        <v>112</v>
      </c>
      <c r="B69" s="19"/>
      <c r="C69" s="19"/>
      <c r="D69" s="19"/>
      <c r="E69" s="19"/>
      <c r="F69" s="20"/>
      <c r="G69" s="20">
        <f>@SUM(G56,G58,G63,G65,G68)</f>
      </c>
      <c r="H69" s="20">
        <f>@SUM(H56,H58,H63,H65,H68)</f>
      </c>
      <c r="I69" s="20">
        <f>@SUM(I56,I58,I63,I65,I68)</f>
      </c>
      <c r="J69" s="20">
        <f>@SUM(J56,J58,J63,J65,J68)</f>
      </c>
      <c r="K69" s="20">
        <f>@SUM(K56,K58,K63,K65,K68)</f>
      </c>
      <c r="L69" s="20">
        <f>@SUM(L56,L58,L63,L65,L68)</f>
      </c>
      <c r="M69" s="20">
        <f>@SUM(M56,M58,M63,M65,M68)</f>
      </c>
      <c r="N69" s="20">
        <f>@SUM(N56,N58,N63,N65,N68)</f>
      </c>
      <c r="O69" s="20">
        <f>@SUM(O56,O58,O63,O65,O68)</f>
      </c>
      <c r="P69" s="20">
        <f>@SUM(P56,P58,P63,P65,P68)</f>
      </c>
      <c r="Q69" s="20">
        <f>@SUM(Q56,Q58,Q63,Q65,Q68)</f>
      </c>
      <c r="R69" s="20">
        <f>@SUM(R56,R58,R63,R65,R68)</f>
      </c>
      <c r="S69" s="20">
        <f>@SUM(S56,S58,S63,S65,S68)</f>
      </c>
    </row>
    <row r="70">
      <c r="A70" s="10"/>
      <c r="B70" s="10"/>
      <c r="C70" s="10"/>
      <c r="D70" s="10"/>
      <c r="E70" s="1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>
      <c r="A71" s="10" t="s">
        <v>59</v>
      </c>
      <c r="B71" s="10" t="s">
        <v>60</v>
      </c>
      <c r="C71" s="10" t="s">
        <v>61</v>
      </c>
      <c r="D71" s="10" t="s">
        <v>85</v>
      </c>
      <c r="E71" s="10" t="s">
        <v>80</v>
      </c>
      <c r="F71" s="11"/>
      <c r="G71" s="11"/>
      <c r="H71" s="11"/>
      <c r="I71" s="11"/>
      <c r="J71" s="11"/>
      <c r="K71" s="11"/>
      <c r="L71" s="11"/>
      <c r="M71" s="11">
        <v>-209</v>
      </c>
      <c r="N71" s="11">
        <v>-209</v>
      </c>
      <c r="O71" s="11">
        <v>-209</v>
      </c>
      <c r="P71" s="11">
        <v>-209</v>
      </c>
      <c r="Q71" s="11">
        <v>-209</v>
      </c>
      <c r="R71" s="11">
        <v>-209</v>
      </c>
      <c r="S71" s="11">
        <f>@SUM(G71:R71)</f>
      </c>
    </row>
    <row r="72">
      <c r="A72" s="10" t="s">
        <v>59</v>
      </c>
      <c r="B72" s="10" t="s">
        <v>60</v>
      </c>
      <c r="C72" s="10" t="s">
        <v>61</v>
      </c>
      <c r="D72" s="10" t="s">
        <v>85</v>
      </c>
      <c r="E72" s="10" t="s">
        <v>81</v>
      </c>
      <c r="F72" s="11"/>
      <c r="G72" s="11"/>
      <c r="H72" s="11">
        <v>-5000</v>
      </c>
      <c r="I72" s="11">
        <v>-5000</v>
      </c>
      <c r="J72" s="11">
        <v>-5000</v>
      </c>
      <c r="K72" s="11">
        <v>-5000</v>
      </c>
      <c r="L72" s="11">
        <v>-5000</v>
      </c>
      <c r="M72" s="11">
        <v>-5000</v>
      </c>
      <c r="N72" s="11">
        <v>-5000</v>
      </c>
      <c r="O72" s="11">
        <v>-5000</v>
      </c>
      <c r="P72" s="11">
        <v>-5000</v>
      </c>
      <c r="Q72" s="11">
        <v>-5000</v>
      </c>
      <c r="R72" s="11">
        <v>-5000</v>
      </c>
      <c r="S72" s="11">
        <f>@SUM(G72:R72)</f>
      </c>
    </row>
    <row r="73">
      <c r="A73" s="10" t="s">
        <v>59</v>
      </c>
      <c r="B73" s="10" t="s">
        <v>60</v>
      </c>
      <c r="C73" s="10" t="s">
        <v>61</v>
      </c>
      <c r="D73" s="10" t="s">
        <v>85</v>
      </c>
      <c r="E73" s="10" t="s">
        <v>83</v>
      </c>
      <c r="F73" s="11"/>
      <c r="G73" s="11">
        <v>-1500</v>
      </c>
      <c r="H73" s="11">
        <v>-1500</v>
      </c>
      <c r="I73" s="11">
        <v>-1500</v>
      </c>
      <c r="J73" s="11">
        <v>-1500</v>
      </c>
      <c r="K73" s="11">
        <v>-1500</v>
      </c>
      <c r="L73" s="11">
        <v>-1500</v>
      </c>
      <c r="M73" s="11">
        <v>-1500</v>
      </c>
      <c r="N73" s="11">
        <v>-1500</v>
      </c>
      <c r="O73" s="11">
        <v>-1500</v>
      </c>
      <c r="P73" s="11">
        <v>-1500</v>
      </c>
      <c r="Q73" s="11">
        <v>-1500</v>
      </c>
      <c r="R73" s="11">
        <v>-1500</v>
      </c>
      <c r="S73" s="11">
        <f>@SUM(G73:R73)</f>
      </c>
    </row>
    <row r="74" s="23" customFormat="1">
      <c r="A74" s="19" t="s">
        <v>59</v>
      </c>
      <c r="B74" s="19" t="s">
        <v>113</v>
      </c>
      <c r="C74" s="19"/>
      <c r="D74" s="19"/>
      <c r="E74" s="19"/>
      <c r="F74" s="20"/>
      <c r="G74" s="20">
        <f>@SUM(G71:G73)</f>
      </c>
      <c r="H74" s="20">
        <f>@SUM(H71:H73)</f>
      </c>
      <c r="I74" s="20">
        <f>@SUM(I71:I73)</f>
      </c>
      <c r="J74" s="20">
        <f>@SUM(J71:J73)</f>
      </c>
      <c r="K74" s="20">
        <f>@SUM(K71:K73)</f>
      </c>
      <c r="L74" s="20">
        <f>@SUM(L71:L73)</f>
      </c>
      <c r="M74" s="20">
        <f>@SUM(M71:M73)</f>
      </c>
      <c r="N74" s="20">
        <f>@SUM(N71:N73)</f>
      </c>
      <c r="O74" s="20">
        <f>@SUM(O71:O73)</f>
      </c>
      <c r="P74" s="20">
        <f>@SUM(P71:P73)</f>
      </c>
      <c r="Q74" s="20">
        <f>@SUM(Q71:Q73)</f>
      </c>
      <c r="R74" s="20">
        <f>@SUM(R71:R73)</f>
      </c>
      <c r="S74" s="20">
        <f>@SUM(S71:S73)</f>
      </c>
    </row>
    <row r="75">
      <c r="A75" s="10" t="s">
        <v>59</v>
      </c>
      <c r="B75" s="10" t="s">
        <v>62</v>
      </c>
      <c r="C75" s="10" t="s">
        <v>63</v>
      </c>
      <c r="D75" s="10" t="s">
        <v>97</v>
      </c>
      <c r="E75" s="10" t="s">
        <v>89</v>
      </c>
      <c r="F75" s="11"/>
      <c r="G75" s="11"/>
      <c r="H75" s="11"/>
      <c r="I75" s="11"/>
      <c r="J75" s="11"/>
      <c r="K75" s="11"/>
      <c r="L75" s="11">
        <v>-280</v>
      </c>
      <c r="M75" s="11">
        <v>-280</v>
      </c>
      <c r="N75" s="11">
        <v>-280</v>
      </c>
      <c r="O75" s="11">
        <v>-280</v>
      </c>
      <c r="P75" s="11">
        <v>-280</v>
      </c>
      <c r="Q75" s="11">
        <v>-280</v>
      </c>
      <c r="R75" s="11">
        <v>-280</v>
      </c>
      <c r="S75" s="11">
        <f>@SUM(G75:R75)</f>
      </c>
    </row>
    <row r="76" s="23" customFormat="1">
      <c r="A76" s="19" t="s">
        <v>59</v>
      </c>
      <c r="B76" s="19" t="s">
        <v>114</v>
      </c>
      <c r="C76" s="19"/>
      <c r="D76" s="19"/>
      <c r="E76" s="19"/>
      <c r="F76" s="20"/>
      <c r="G76" s="20">
        <f>@SUM(G75:G75)</f>
      </c>
      <c r="H76" s="20">
        <f>@SUM(H75:H75)</f>
      </c>
      <c r="I76" s="20">
        <f>@SUM(I75:I75)</f>
      </c>
      <c r="J76" s="20">
        <f>@SUM(J75:J75)</f>
      </c>
      <c r="K76" s="20">
        <f>@SUM(K75:K75)</f>
      </c>
      <c r="L76" s="20">
        <f>@SUM(L75:L75)</f>
      </c>
      <c r="M76" s="20">
        <f>@SUM(M75:M75)</f>
      </c>
      <c r="N76" s="20">
        <f>@SUM(N75:N75)</f>
      </c>
      <c r="O76" s="20">
        <f>@SUM(O75:O75)</f>
      </c>
      <c r="P76" s="20">
        <f>@SUM(P75:P75)</f>
      </c>
      <c r="Q76" s="20">
        <f>@SUM(Q75:Q75)</f>
      </c>
      <c r="R76" s="20">
        <f>@SUM(R75:R75)</f>
      </c>
      <c r="S76" s="20">
        <f>@SUM(S75:S75)</f>
      </c>
    </row>
    <row r="77" s="23" customFormat="1">
      <c r="A77" s="19" t="s">
        <v>115</v>
      </c>
      <c r="B77" s="19"/>
      <c r="C77" s="19"/>
      <c r="D77" s="19"/>
      <c r="E77" s="19"/>
      <c r="F77" s="20"/>
      <c r="G77" s="20">
        <f>@SUM(G74,G76)</f>
      </c>
      <c r="H77" s="20">
        <f>@SUM(H74,H76)</f>
      </c>
      <c r="I77" s="20">
        <f>@SUM(I74,I76)</f>
      </c>
      <c r="J77" s="20">
        <f>@SUM(J74,J76)</f>
      </c>
      <c r="K77" s="20">
        <f>@SUM(K74,K76)</f>
      </c>
      <c r="L77" s="20">
        <f>@SUM(L74,L76)</f>
      </c>
      <c r="M77" s="20">
        <f>@SUM(M74,M76)</f>
      </c>
      <c r="N77" s="20">
        <f>@SUM(N74,N76)</f>
      </c>
      <c r="O77" s="20">
        <f>@SUM(O74,O76)</f>
      </c>
      <c r="P77" s="20">
        <f>@SUM(P74,P76)</f>
      </c>
      <c r="Q77" s="20">
        <f>@SUM(Q74,Q76)</f>
      </c>
      <c r="R77" s="20">
        <f>@SUM(R74,R76)</f>
      </c>
      <c r="S77" s="20">
        <f>@SUM(S74,S76)</f>
      </c>
    </row>
  </sheetData>
  <autoFilter ref="A8:S77"/>
  <mergeCells>
    <mergeCell ref="A6:S6"/>
    <mergeCell ref="G7:R7"/>
    <mergeCell ref="A54:S54"/>
  </mergeCells>
  <headerFooter differentOddEven="1">
    <oddFooter>&amp;LEZLease Lease Accounting v9.1.2&amp;RUniversity of New Haven</oddFooter>
    <evenFooter>&amp;LEZLease Lease Accounting v9.1.2&amp;RUniversity of New Haven</even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P135"/>
  <sheetViews>
    <sheetView workbookViewId="0" tabSelected="0"/>
  </sheetViews>
  <sheetFormatPr defaultRowHeight="15"/>
  <cols>
    <col min="1" max="1" width="40.7099999785423" customWidth="1"/>
    <col min="2" max="2" width="10.7099999785423" customWidth="1"/>
    <col min="3" max="3" width="10.7099999785423" customWidth="1"/>
    <col min="4" max="4" width="10.7099999785423" customWidth="1"/>
    <col min="5" max="5" width="10.7099999785423" customWidth="1"/>
    <col min="6" max="6" width="10.7099999785423" customWidth="1"/>
    <col min="7" max="7" width="10.7099999785423" customWidth="1"/>
    <col min="8" max="8" width="10.7099999785423" customWidth="1"/>
    <col min="9" max="9" width="10.7099999785423" customWidth="1"/>
    <col min="10" max="10" width="10.7099999785423" customWidth="1"/>
    <col min="11" max="11" width="10.7099999785423" customWidth="1"/>
    <col min="12" max="12" width="10.7099999785423" customWidth="1"/>
    <col min="13" max="13" width="10.7099999785423" customWidth="1"/>
    <col min="14" max="14" width="10.7099999785423" customWidth="1"/>
    <col min="15" max="15" width="10.7099999785423" customWidth="1"/>
    <col min="16" max="16" width="10.7099999785423" customWidth="1"/>
    <col min="17" max="17" width="10.7099999785423" customWidth="1"/>
  </cols>
  <sheetData>
    <row r="1">
      <c r="A1" s="31" t="s">
        <v>116</v>
      </c>
    </row>
    <row r="2">
      <c r="A2" s="0" t="s">
        <v>117</v>
      </c>
    </row>
    <row r="4">
      <c r="A4" s="22" t="s">
        <v>118</v>
      </c>
    </row>
    <row r="5">
      <c r="A5" s="0" t="s">
        <v>119</v>
      </c>
      <c r="B5" s="0" t="s">
        <v>1</v>
      </c>
    </row>
    <row r="6">
      <c r="A6" s="0" t="s">
        <v>120</v>
      </c>
      <c r="B6" s="0" t="s">
        <v>0</v>
      </c>
    </row>
    <row r="7">
      <c r="A7" s="0" t="s">
        <v>121</v>
      </c>
      <c r="B7" s="0" t="s">
        <v>5</v>
      </c>
    </row>
    <row r="8">
      <c r="A8" s="0" t="s">
        <v>122</v>
      </c>
      <c r="B8" s="0" t="s">
        <v>123</v>
      </c>
    </row>
    <row r="9">
      <c r="A9" s="0" t="s">
        <v>124</v>
      </c>
      <c r="B9" s="0" t="s">
        <v>125</v>
      </c>
    </row>
    <row r="10">
      <c r="A10" s="0" t="s">
        <v>126</v>
      </c>
      <c r="B10" s="1">
        <v>45161.7056072454</v>
      </c>
    </row>
    <row r="11">
      <c r="A11" s="0" t="s">
        <v>127</v>
      </c>
      <c r="B11" s="0" t="s">
        <v>4</v>
      </c>
    </row>
    <row r="12">
      <c r="A12" s="0" t="s">
        <v>128</v>
      </c>
      <c r="B12" s="0" t="s">
        <v>7</v>
      </c>
      <c r="C12" s="1">
        <v>44562</v>
      </c>
      <c r="D12" s="0" t="s">
        <v>8</v>
      </c>
      <c r="E12" s="1">
        <v>44926</v>
      </c>
    </row>
    <row r="13">
      <c r="A13" s="0" t="s">
        <v>129</v>
      </c>
      <c r="B13" s="0" t="s">
        <v>130</v>
      </c>
      <c r="D13" s="0" t="s">
        <v>131</v>
      </c>
      <c r="E13" s="1">
        <v>44592</v>
      </c>
      <c r="F13" s="1">
        <v>44620</v>
      </c>
      <c r="G13" s="1">
        <v>44651</v>
      </c>
      <c r="H13" s="1">
        <v>44681</v>
      </c>
      <c r="I13" s="1">
        <v>44712</v>
      </c>
      <c r="J13" s="1">
        <v>44742</v>
      </c>
      <c r="K13" s="1">
        <v>44773</v>
      </c>
      <c r="L13" s="1">
        <v>44804</v>
      </c>
      <c r="M13" s="1">
        <v>44834</v>
      </c>
      <c r="N13" s="1">
        <v>44865</v>
      </c>
      <c r="O13" s="1">
        <v>44895</v>
      </c>
      <c r="P13" s="1">
        <v>44926</v>
      </c>
    </row>
    <row r="14">
      <c r="A14" s="0" t="s">
        <v>132</v>
      </c>
      <c r="B14" s="0" t="s">
        <v>2</v>
      </c>
    </row>
    <row r="15">
      <c r="A15" s="0" t="s">
        <v>133</v>
      </c>
      <c r="B15" s="0" t="s">
        <v>134</v>
      </c>
    </row>
    <row r="16">
      <c r="A16" s="0" t="s">
        <v>135</v>
      </c>
      <c r="B16" s="0" t="s">
        <v>136</v>
      </c>
    </row>
    <row r="18">
      <c r="A18" s="22" t="s">
        <v>137</v>
      </c>
    </row>
    <row r="19">
      <c r="A19" s="0" t="s">
        <v>138</v>
      </c>
      <c r="B19" s="0" t="s">
        <v>139</v>
      </c>
    </row>
    <row r="20">
      <c r="A20" s="0" t="s">
        <v>140</v>
      </c>
      <c r="B20" s="0" t="s">
        <v>1</v>
      </c>
    </row>
    <row r="21">
      <c r="A21" s="0" t="s">
        <v>141</v>
      </c>
      <c r="B21" s="0" t="s">
        <v>1</v>
      </c>
    </row>
    <row r="22">
      <c r="A22" s="0" t="s">
        <v>142</v>
      </c>
      <c r="B22" s="0" t="s">
        <v>1</v>
      </c>
    </row>
    <row r="23">
      <c r="A23" s="0" t="s">
        <v>143</v>
      </c>
      <c r="B23" s="0" t="s">
        <v>1</v>
      </c>
    </row>
    <row r="24">
      <c r="A24" s="0" t="s">
        <v>144</v>
      </c>
      <c r="B24" s="0" t="s">
        <v>1</v>
      </c>
    </row>
    <row r="25">
      <c r="A25" s="0" t="s">
        <v>145</v>
      </c>
      <c r="B25" s="0" t="s">
        <v>146</v>
      </c>
    </row>
    <row r="26">
      <c r="A26" s="0" t="s">
        <v>147</v>
      </c>
      <c r="B26" s="0" t="s">
        <v>146</v>
      </c>
    </row>
    <row r="27">
      <c r="A27" s="0" t="s">
        <v>148</v>
      </c>
      <c r="B27" s="0" t="s">
        <v>146</v>
      </c>
    </row>
    <row r="28">
      <c r="A28" s="0" t="s">
        <v>149</v>
      </c>
    </row>
    <row r="29">
      <c r="A29" s="0" t="s">
        <v>150</v>
      </c>
    </row>
    <row r="30">
      <c r="A30" s="0" t="s">
        <v>151</v>
      </c>
    </row>
    <row r="31">
      <c r="A31" s="0" t="s">
        <v>152</v>
      </c>
    </row>
    <row r="32">
      <c r="A32" s="0" t="s">
        <v>153</v>
      </c>
    </row>
    <row r="33">
      <c r="A33" s="0" t="s">
        <v>154</v>
      </c>
    </row>
    <row r="34">
      <c r="A34" s="0" t="s">
        <v>155</v>
      </c>
    </row>
    <row r="35">
      <c r="A35" s="0" t="s">
        <v>156</v>
      </c>
    </row>
    <row r="36">
      <c r="A36" s="0" t="s">
        <v>157</v>
      </c>
    </row>
    <row r="37">
      <c r="A37" s="0" t="s">
        <v>158</v>
      </c>
    </row>
    <row r="38">
      <c r="A38" s="0" t="s">
        <v>159</v>
      </c>
    </row>
    <row r="39">
      <c r="A39" s="0" t="s">
        <v>160</v>
      </c>
    </row>
    <row r="40">
      <c r="A40" s="0" t="s">
        <v>161</v>
      </c>
      <c r="B40" s="0" t="s">
        <v>162</v>
      </c>
    </row>
    <row r="41">
      <c r="A41" s="0" t="s">
        <v>163</v>
      </c>
      <c r="B41" s="0" t="s">
        <v>164</v>
      </c>
    </row>
    <row r="42">
      <c r="A42" s="22" t="s">
        <v>165</v>
      </c>
    </row>
    <row r="43">
      <c r="A43" s="0" t="s">
        <v>166</v>
      </c>
      <c r="B43" s="0" t="s">
        <v>139</v>
      </c>
    </row>
    <row r="44">
      <c r="A44" s="0" t="s">
        <v>167</v>
      </c>
      <c r="B44" s="0" t="s">
        <v>139</v>
      </c>
    </row>
    <row r="45">
      <c r="A45" s="0" t="s">
        <v>168</v>
      </c>
      <c r="B45" s="0" t="s">
        <v>169</v>
      </c>
    </row>
    <row r="47">
      <c r="A47" s="22" t="s">
        <v>170</v>
      </c>
    </row>
    <row r="48">
      <c r="A48" s="22" t="s">
        <v>171</v>
      </c>
    </row>
    <row r="49">
      <c r="A49" s="0" t="s">
        <v>172</v>
      </c>
      <c r="B49" s="0" t="s">
        <v>173</v>
      </c>
    </row>
    <row r="50">
      <c r="A50" s="0" t="s">
        <v>174</v>
      </c>
      <c r="B50" s="0">
        <v>5</v>
      </c>
    </row>
    <row r="51">
      <c r="A51" s="0" t="s">
        <v>175</v>
      </c>
      <c r="B51" s="0" t="s">
        <v>176</v>
      </c>
    </row>
    <row r="52">
      <c r="A52" s="0" t="s">
        <v>177</v>
      </c>
      <c r="B52" s="0" t="s">
        <v>178</v>
      </c>
    </row>
    <row r="53">
      <c r="A53" s="0" t="s">
        <v>179</v>
      </c>
      <c r="B53" s="0" t="s">
        <v>180</v>
      </c>
    </row>
    <row r="54">
      <c r="A54" s="0" t="s">
        <v>181</v>
      </c>
      <c r="B54" s="0" t="s">
        <v>146</v>
      </c>
    </row>
    <row r="55">
      <c r="A55" s="0" t="s">
        <v>182</v>
      </c>
      <c r="B55" s="0" t="s">
        <v>146</v>
      </c>
    </row>
    <row r="56">
      <c r="A56" s="0" t="s">
        <v>183</v>
      </c>
      <c r="B56" s="0" t="s">
        <v>146</v>
      </c>
    </row>
    <row r="57">
      <c r="A57" s="0" t="s">
        <v>184</v>
      </c>
      <c r="B57" s="0" t="s">
        <v>139</v>
      </c>
    </row>
    <row r="58">
      <c r="A58" s="0" t="s">
        <v>185</v>
      </c>
      <c r="B58" s="0" t="s">
        <v>139</v>
      </c>
    </row>
    <row r="59">
      <c r="A59" s="0" t="s">
        <v>186</v>
      </c>
      <c r="B59" s="0" t="s">
        <v>146</v>
      </c>
    </row>
    <row r="60">
      <c r="A60" s="0" t="s">
        <v>187</v>
      </c>
      <c r="B60" s="0" t="s">
        <v>146</v>
      </c>
    </row>
    <row r="61">
      <c r="A61" s="0" t="s">
        <v>188</v>
      </c>
      <c r="B61" s="0" t="s">
        <v>139</v>
      </c>
    </row>
    <row r="62">
      <c r="A62" s="0" t="s">
        <v>189</v>
      </c>
      <c r="B62" s="0" t="s">
        <v>146</v>
      </c>
    </row>
    <row r="63">
      <c r="A63" s="0" t="s">
        <v>190</v>
      </c>
      <c r="B63" s="0" t="s">
        <v>139</v>
      </c>
    </row>
    <row r="64">
      <c r="A64" s="22" t="s">
        <v>191</v>
      </c>
    </row>
    <row r="65">
      <c r="A65" s="0" t="s">
        <v>192</v>
      </c>
      <c r="B65" s="0" t="s">
        <v>193</v>
      </c>
    </row>
    <row r="66">
      <c r="A66" s="0" t="s">
        <v>194</v>
      </c>
      <c r="B66" s="0" t="s">
        <v>195</v>
      </c>
    </row>
    <row r="67">
      <c r="A67" s="0" t="s">
        <v>196</v>
      </c>
      <c r="B67" s="0" t="s">
        <v>197</v>
      </c>
    </row>
    <row r="68">
      <c r="A68" s="22" t="s">
        <v>198</v>
      </c>
    </row>
    <row r="69">
      <c r="A69" s="0" t="s">
        <v>199</v>
      </c>
      <c r="B69" s="0" t="s">
        <v>200</v>
      </c>
    </row>
    <row r="70">
      <c r="A70" s="0" t="s">
        <v>201</v>
      </c>
      <c r="B70" s="0" t="s">
        <v>200</v>
      </c>
    </row>
    <row r="71">
      <c r="A71" s="0" t="s">
        <v>202</v>
      </c>
      <c r="B71" s="0" t="s">
        <v>203</v>
      </c>
    </row>
    <row r="72">
      <c r="A72" s="0" t="s">
        <v>204</v>
      </c>
      <c r="B72" s="0">
        <v>100</v>
      </c>
    </row>
    <row r="73">
      <c r="A73" s="0" t="s">
        <v>205</v>
      </c>
      <c r="B73" s="0">
        <v>0</v>
      </c>
    </row>
    <row r="74">
      <c r="A74" s="0" t="s">
        <v>206</v>
      </c>
      <c r="B74" s="0" t="s">
        <v>139</v>
      </c>
    </row>
    <row r="75">
      <c r="A75" s="0" t="s">
        <v>207</v>
      </c>
      <c r="B75" s="0" t="s">
        <v>139</v>
      </c>
    </row>
    <row r="76">
      <c r="A76" s="0" t="s">
        <v>208</v>
      </c>
      <c r="B76" s="0" t="s">
        <v>139</v>
      </c>
    </row>
    <row r="77">
      <c r="A77" s="0" t="s">
        <v>209</v>
      </c>
      <c r="B77" s="0" t="s">
        <v>146</v>
      </c>
    </row>
    <row r="78">
      <c r="A78" s="0" t="s">
        <v>210</v>
      </c>
      <c r="B78" s="0">
        <v>0</v>
      </c>
    </row>
    <row r="79">
      <c r="A79" s="22" t="s">
        <v>211</v>
      </c>
    </row>
    <row r="80">
      <c r="A80" s="0" t="s">
        <v>212</v>
      </c>
      <c r="B80" s="0">
        <v>20</v>
      </c>
    </row>
    <row r="81">
      <c r="A81" s="0" t="s">
        <v>213</v>
      </c>
      <c r="B81" s="0" t="s">
        <v>1</v>
      </c>
    </row>
    <row r="82">
      <c r="A82" s="0" t="s">
        <v>214</v>
      </c>
      <c r="B82" s="0" t="s">
        <v>1</v>
      </c>
    </row>
    <row r="83">
      <c r="A83" s="0" t="s">
        <v>215</v>
      </c>
      <c r="B83" s="0" t="s">
        <v>1</v>
      </c>
    </row>
    <row r="84">
      <c r="A84" s="0" t="s">
        <v>216</v>
      </c>
      <c r="B84" s="0" t="s">
        <v>1</v>
      </c>
    </row>
    <row r="85">
      <c r="A85" s="0" t="s">
        <v>217</v>
      </c>
      <c r="B85" s="0" t="s">
        <v>1</v>
      </c>
    </row>
    <row r="86">
      <c r="A86" s="0" t="s">
        <v>218</v>
      </c>
      <c r="B86" s="0" t="s">
        <v>1</v>
      </c>
    </row>
    <row r="87">
      <c r="A87" s="0" t="s">
        <v>219</v>
      </c>
      <c r="B87" s="0" t="s">
        <v>1</v>
      </c>
    </row>
    <row r="88">
      <c r="A88" s="0" t="s">
        <v>220</v>
      </c>
      <c r="B88" s="0" t="s">
        <v>1</v>
      </c>
    </row>
    <row r="89">
      <c r="A89" s="0" t="s">
        <v>221</v>
      </c>
      <c r="B89" s="0" t="s">
        <v>1</v>
      </c>
    </row>
    <row r="90">
      <c r="A90" s="0" t="s">
        <v>222</v>
      </c>
      <c r="B90" s="0" t="s">
        <v>1</v>
      </c>
    </row>
    <row r="91">
      <c r="A91" s="0" t="s">
        <v>223</v>
      </c>
      <c r="B91" s="0" t="s">
        <v>1</v>
      </c>
    </row>
    <row r="92">
      <c r="A92" s="0" t="s">
        <v>224</v>
      </c>
      <c r="B92" s="0" t="s">
        <v>1</v>
      </c>
    </row>
    <row r="93">
      <c r="A93" s="0" t="s">
        <v>225</v>
      </c>
      <c r="B93" s="0">
        <v>1</v>
      </c>
    </row>
    <row r="94">
      <c r="A94" s="0" t="s">
        <v>226</v>
      </c>
      <c r="B94" s="0" t="s">
        <v>1</v>
      </c>
    </row>
    <row r="95">
      <c r="A95" s="0" t="s">
        <v>227</v>
      </c>
      <c r="B95" s="0">
        <v>1</v>
      </c>
    </row>
    <row r="96">
      <c r="A96" s="0" t="s">
        <v>228</v>
      </c>
      <c r="B96" s="0" t="s">
        <v>1</v>
      </c>
    </row>
    <row r="97">
      <c r="A97" s="0" t="s">
        <v>229</v>
      </c>
      <c r="B97" s="0" t="s">
        <v>1</v>
      </c>
    </row>
    <row r="98">
      <c r="A98" s="0" t="s">
        <v>230</v>
      </c>
      <c r="B98" s="0" t="s">
        <v>1</v>
      </c>
    </row>
    <row r="99">
      <c r="A99" s="0" t="s">
        <v>231</v>
      </c>
      <c r="B99" s="0" t="s">
        <v>232</v>
      </c>
    </row>
    <row r="100">
      <c r="A100" s="22" t="s">
        <v>233</v>
      </c>
    </row>
    <row r="101">
      <c r="A101" s="0" t="s">
        <v>234</v>
      </c>
      <c r="B101" s="0" t="s">
        <v>146</v>
      </c>
    </row>
    <row r="102">
      <c r="A102" s="0" t="s">
        <v>235</v>
      </c>
      <c r="B102" s="0" t="s">
        <v>146</v>
      </c>
    </row>
    <row r="103">
      <c r="A103" s="0" t="s">
        <v>236</v>
      </c>
      <c r="B103" s="0" t="s">
        <v>146</v>
      </c>
    </row>
    <row r="104">
      <c r="A104" s="0" t="s">
        <v>237</v>
      </c>
      <c r="B104" s="0" t="s">
        <v>146</v>
      </c>
    </row>
    <row r="105">
      <c r="A105" s="0" t="s">
        <v>238</v>
      </c>
      <c r="B105" s="0" t="s">
        <v>146</v>
      </c>
    </row>
    <row r="106">
      <c r="A106" s="0" t="s">
        <v>239</v>
      </c>
      <c r="B106" s="0" t="s">
        <v>146</v>
      </c>
    </row>
    <row r="107">
      <c r="A107" s="0" t="s">
        <v>240</v>
      </c>
      <c r="B107" s="0" t="s">
        <v>146</v>
      </c>
    </row>
    <row r="108">
      <c r="A108" s="0" t="s">
        <v>241</v>
      </c>
      <c r="B108" s="0" t="s">
        <v>146</v>
      </c>
    </row>
    <row r="109">
      <c r="A109" s="0" t="s">
        <v>242</v>
      </c>
      <c r="B109" s="0" t="s">
        <v>146</v>
      </c>
    </row>
    <row r="110">
      <c r="A110" s="0" t="s">
        <v>243</v>
      </c>
      <c r="B110" s="0" t="s">
        <v>146</v>
      </c>
    </row>
    <row r="111">
      <c r="A111" s="0" t="s">
        <v>244</v>
      </c>
      <c r="B111" s="0" t="s">
        <v>146</v>
      </c>
    </row>
    <row r="112">
      <c r="A112" s="0" t="s">
        <v>245</v>
      </c>
      <c r="B112" s="0" t="s">
        <v>146</v>
      </c>
    </row>
    <row r="113">
      <c r="A113" s="22" t="s">
        <v>246</v>
      </c>
    </row>
    <row r="114">
      <c r="A114" s="0" t="s">
        <v>247</v>
      </c>
      <c r="B114" s="0" t="s">
        <v>146</v>
      </c>
    </row>
    <row r="115">
      <c r="A115" s="0" t="s">
        <v>248</v>
      </c>
      <c r="B115" s="0" t="s">
        <v>146</v>
      </c>
    </row>
    <row r="116">
      <c r="A116" s="0" t="s">
        <v>249</v>
      </c>
      <c r="B116" s="0">
        <v>30</v>
      </c>
    </row>
    <row r="117">
      <c r="A117" s="0" t="s">
        <v>250</v>
      </c>
      <c r="B117" s="0">
        <v>0</v>
      </c>
    </row>
    <row r="118">
      <c r="A118" s="0" t="s">
        <v>251</v>
      </c>
      <c r="B118" s="0" t="s">
        <v>146</v>
      </c>
    </row>
    <row r="119">
      <c r="A119" s="0" t="s">
        <v>252</v>
      </c>
      <c r="B119" s="0">
        <v>30</v>
      </c>
    </row>
    <row r="120">
      <c r="A120" s="0" t="s">
        <v>253</v>
      </c>
      <c r="B120" s="0">
        <v>0</v>
      </c>
    </row>
    <row r="121">
      <c r="A121" s="0" t="s">
        <v>254</v>
      </c>
      <c r="B121" s="0" t="s">
        <v>146</v>
      </c>
    </row>
    <row r="122">
      <c r="A122" s="0" t="s">
        <v>255</v>
      </c>
      <c r="B122" s="0">
        <v>30</v>
      </c>
    </row>
    <row r="123">
      <c r="A123" s="0" t="s">
        <v>256</v>
      </c>
      <c r="B123" s="0">
        <v>0</v>
      </c>
    </row>
    <row r="124">
      <c r="A124" s="22" t="s">
        <v>257</v>
      </c>
    </row>
    <row r="125">
      <c r="A125" s="0" t="s">
        <v>258</v>
      </c>
      <c r="B125" s="0" t="s">
        <v>259</v>
      </c>
    </row>
    <row r="126">
      <c r="A126" s="0" t="s">
        <v>260</v>
      </c>
      <c r="B126" s="0" t="s">
        <v>261</v>
      </c>
    </row>
    <row r="127">
      <c r="A127" s="0" t="s">
        <v>262</v>
      </c>
      <c r="B127" s="0" t="s">
        <v>263</v>
      </c>
    </row>
    <row r="128">
      <c r="A128" s="0" t="s">
        <v>264</v>
      </c>
      <c r="B128" s="0" t="s">
        <v>146</v>
      </c>
    </row>
    <row r="129">
      <c r="A129" s="0" t="s">
        <v>265</v>
      </c>
      <c r="B129" s="0">
        <v>0</v>
      </c>
    </row>
    <row r="130">
      <c r="A130" s="0" t="s">
        <v>266</v>
      </c>
      <c r="B130" s="0">
        <v>0</v>
      </c>
    </row>
    <row r="131">
      <c r="A131" s="0" t="s">
        <v>267</v>
      </c>
      <c r="B131" s="0">
        <v>0</v>
      </c>
    </row>
    <row r="132">
      <c r="A132" s="0" t="s">
        <v>268</v>
      </c>
      <c r="B132" s="0" t="s">
        <v>146</v>
      </c>
    </row>
    <row r="133">
      <c r="A133" s="0" t="s">
        <v>269</v>
      </c>
      <c r="B133" s="0" t="s">
        <v>146</v>
      </c>
    </row>
    <row r="134">
      <c r="A134" s="0" t="s">
        <v>270</v>
      </c>
      <c r="B134" s="0" t="s">
        <v>146</v>
      </c>
    </row>
    <row r="135">
      <c r="A135" s="0" t="s">
        <v>271</v>
      </c>
      <c r="B135" s="0" t="s">
        <v>272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EZLease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